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490" activeTab="2"/>
  </bookViews>
  <sheets>
    <sheet name="FBA" sheetId="21" r:id="rId1"/>
    <sheet name="VRA" sheetId="22" r:id="rId2"/>
    <sheet name="FS" sheetId="23" r:id="rId3"/>
  </sheets>
  <calcPr calcId="152511"/>
</workbook>
</file>

<file path=xl/calcChain.xml><?xml version="1.0" encoding="utf-8"?>
<calcChain xmlns="http://schemas.openxmlformats.org/spreadsheetml/2006/main">
  <c r="I48" i="22" l="1"/>
  <c r="H48" i="22"/>
  <c r="I32" i="22"/>
  <c r="H32" i="22"/>
  <c r="I29" i="22"/>
  <c r="H29" i="22"/>
  <c r="H23" i="22"/>
  <c r="H22" i="22" s="1"/>
  <c r="H47" i="22" s="1"/>
  <c r="H55" i="22" s="1"/>
  <c r="H57" i="22" s="1"/>
  <c r="I22" i="22"/>
  <c r="I47" i="22" s="1"/>
  <c r="I55" i="22" s="1"/>
  <c r="I57" i="22" s="1"/>
  <c r="G90" i="21" l="1"/>
  <c r="F90" i="21"/>
  <c r="G86" i="21"/>
  <c r="F86" i="21"/>
  <c r="G84" i="21"/>
  <c r="F84" i="21"/>
  <c r="G75" i="21"/>
  <c r="F75" i="21"/>
  <c r="G69" i="21"/>
  <c r="F69" i="21"/>
  <c r="F64" i="21" s="1"/>
  <c r="G65" i="21"/>
  <c r="F65" i="21"/>
  <c r="G64" i="21"/>
  <c r="G59" i="21"/>
  <c r="G94" i="21" s="1"/>
  <c r="F59" i="21"/>
  <c r="F94" i="21" s="1"/>
  <c r="G49" i="21"/>
  <c r="F49" i="21"/>
  <c r="G42" i="21"/>
  <c r="G41" i="21" s="1"/>
  <c r="F42" i="21"/>
  <c r="F41" i="21" s="1"/>
  <c r="G27" i="21"/>
  <c r="G20" i="21" s="1"/>
  <c r="G58" i="21" s="1"/>
  <c r="F27" i="21"/>
  <c r="G21" i="21"/>
  <c r="F21" i="21"/>
  <c r="F20" i="21"/>
  <c r="F58" i="21" s="1"/>
  <c r="M24" i="23" l="1"/>
  <c r="M23" i="23"/>
  <c r="L22" i="23"/>
  <c r="K22" i="23"/>
  <c r="J22" i="23"/>
  <c r="I22" i="23"/>
  <c r="H22" i="23"/>
  <c r="G22" i="23"/>
  <c r="F22" i="23"/>
  <c r="E22" i="23"/>
  <c r="D22" i="23"/>
  <c r="C22" i="23"/>
  <c r="M22" i="23" s="1"/>
  <c r="M21" i="23"/>
  <c r="M20" i="23"/>
  <c r="L19" i="23"/>
  <c r="K19" i="23"/>
  <c r="J19" i="23"/>
  <c r="I19" i="23"/>
  <c r="H19" i="23"/>
  <c r="G19" i="23"/>
  <c r="F19" i="23"/>
  <c r="E19" i="23"/>
  <c r="D19" i="23"/>
  <c r="C19" i="23"/>
  <c r="M19" i="23" s="1"/>
  <c r="M18" i="23"/>
  <c r="M17" i="23"/>
  <c r="L16" i="23"/>
  <c r="K16" i="23"/>
  <c r="J16" i="23"/>
  <c r="I16" i="23"/>
  <c r="H16" i="23"/>
  <c r="G16" i="23"/>
  <c r="F16" i="23"/>
  <c r="E16" i="23"/>
  <c r="M16" i="23" s="1"/>
  <c r="D16" i="23"/>
  <c r="C16" i="23"/>
  <c r="M15" i="23"/>
  <c r="M14" i="23"/>
  <c r="L13" i="23"/>
  <c r="L25" i="23" s="1"/>
  <c r="K13" i="23"/>
  <c r="K25" i="23" s="1"/>
  <c r="J13" i="23"/>
  <c r="J25" i="23" s="1"/>
  <c r="I13" i="23"/>
  <c r="I25" i="23" s="1"/>
  <c r="H13" i="23"/>
  <c r="H25" i="23" s="1"/>
  <c r="G13" i="23"/>
  <c r="G25" i="23" s="1"/>
  <c r="F13" i="23"/>
  <c r="F25" i="23" s="1"/>
  <c r="E13" i="23"/>
  <c r="E25" i="23" s="1"/>
  <c r="D13" i="23"/>
  <c r="D25" i="23" s="1"/>
  <c r="C13" i="23"/>
  <c r="M13" i="23" s="1"/>
  <c r="C25" i="23" l="1"/>
  <c r="M25" i="23" s="1"/>
</calcChain>
</file>

<file path=xl/comments1.xml><?xml version="1.0" encoding="utf-8"?>
<comments xmlns="http://schemas.openxmlformats.org/spreadsheetml/2006/main">
  <authors>
    <author>Author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24" authorId="0" shape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5" authorId="0" shape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6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7" authorId="0" shape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3" authorId="0" shape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4" authorId="0" shape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5" authorId="0" shape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6" authorId="0" shape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7" authorId="0" shape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8" authorId="0" shape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9" authorId="0" shape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40" authorId="0" shape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1" authorId="0" shape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2" authorId="0" shape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3" authorId="0" shape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4" authorId="0" shape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5" authorId="0" shape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6" authorId="0" shape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4" authorId="0" shape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6" authorId="0" shape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<sst xmlns="http://schemas.openxmlformats.org/spreadsheetml/2006/main" count="377" uniqueCount="277">
  <si>
    <t>(parašas)</t>
  </si>
  <si>
    <t>(vardas ir pavardė)</t>
  </si>
  <si>
    <t>Gendrutis Burbulis</t>
  </si>
  <si>
    <t>Diana Zakarienė</t>
  </si>
  <si>
    <t>Eil. Nr.</t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</si>
  <si>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</si>
  <si>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</si>
  <si>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</si>
  <si>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Klaipėdos r.Ketvergių pagrindinė mokykla</t>
  </si>
  <si>
    <t>FINANSINĖS BŪKLĖS ATASKAITA</t>
  </si>
  <si>
    <t>(data)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</si>
  <si>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</si>
  <si>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</si>
  <si>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</si>
  <si>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</si>
  <si>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</si>
  <si>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</si>
  <si>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</si>
  <si>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</si>
  <si>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</si>
  <si>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</si>
  <si>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</si>
  <si>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</si>
  <si>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</si>
  <si>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</si>
  <si>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</si>
  <si>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</si>
  <si>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</si>
  <si>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</si>
  <si>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</si>
  <si>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</si>
  <si>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</si>
  <si>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</si>
  <si>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</si>
  <si>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</si>
  <si>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</si>
  <si>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</si>
  <si>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</si>
  <si>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</si>
  <si>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</si>
  <si>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</si>
  <si>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</si>
  <si>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</si>
  <si>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</si>
  <si>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</si>
  <si>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</si>
  <si>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</si>
  <si>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</si>
  <si>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</si>
  <si>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</si>
  <si>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</si>
  <si>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</si>
  <si>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</si>
  <si>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</si>
  <si>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</si>
  <si>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</si>
  <si>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</si>
  <si>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</si>
  <si>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</si>
  <si>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</si>
  <si>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</si>
  <si>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</si>
  <si>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</si>
  <si>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</si>
  <si>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</si>
  <si>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</si>
  <si>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</si>
  <si>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</si>
  <si>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</si>
  <si>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</si>
  <si>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</si>
  <si>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</si>
  <si>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</si>
  <si>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</si>
  <si>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</si>
  <si>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</si>
  <si>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</si>
  <si>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</si>
  <si>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</si>
  <si>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</si>
  <si>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</si>
  <si>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</si>
  <si>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</si>
  <si>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</si>
  <si>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</si>
  <si>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</si>
  <si>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</si>
  <si>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</si>
  <si>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</si>
  <si>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</si>
  <si>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</si>
  <si>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</si>
  <si>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</si>
  <si>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</si>
  <si>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</si>
  <si>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</si>
  <si>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</si>
  <si>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</si>
  <si>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</si>
  <si>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</si>
  <si>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</si>
  <si>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</si>
  <si>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</si>
  <si>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</si>
  <si>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</si>
  <si>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</si>
  <si>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</si>
  <si>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</si>
  <si>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</si>
  <si>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</si>
  <si>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</si>
  <si>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</si>
  <si>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</si>
  <si>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</si>
  <si>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</si>
  <si>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</si>
  <si>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</si>
  <si>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</si>
  <si>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</si>
  <si>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</si>
  <si>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</si>
  <si>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</si>
  <si>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</si>
  <si>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</si>
  <si>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</si>
  <si>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</si>
  <si>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</si>
  <si>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</si>
  <si>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</si>
  <si>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(viešojo sektoriaus subjekto vadovas arba jo įgaliotas administracijos vadovas)</t>
  </si>
  <si>
    <t xml:space="preserve">        (vyriausiasis buhalteris (buhalteris)                    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</si>
  <si>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</si>
  <si>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</si>
  <si>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</si>
  <si>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</si>
  <si>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</si>
  <si>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</si>
  <si>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</si>
  <si>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</si>
  <si>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</si>
  <si>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</si>
  <si>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</si>
  <si>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</si>
  <si>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</si>
  <si>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</si>
  <si>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</si>
  <si>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</si>
  <si>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</si>
  <si>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</si>
  <si>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</si>
  <si>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</si>
  <si>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</si>
  <si>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</si>
  <si>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</si>
  <si>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</si>
  <si>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</si>
  <si>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</si>
  <si>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</si>
  <si>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</si>
  <si>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</si>
  <si>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</si>
  <si>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</si>
  <si>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</si>
  <si>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</si>
  <si>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</si>
  <si>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</si>
  <si>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</si>
  <si>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</si>
  <si>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</si>
  <si>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</si>
  <si>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</si>
  <si>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</si>
  <si>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</si>
  <si>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</si>
  <si>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</si>
  <si>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</si>
  <si>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</si>
  <si>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</si>
  <si>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</si>
  <si>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</si>
  <si>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</si>
  <si>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</si>
  <si>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</si>
  <si>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</si>
  <si>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</si>
  <si>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</si>
  <si>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</si>
  <si>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</si>
  <si>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</si>
  <si>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</si>
  <si>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</si>
  <si>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</si>
  <si>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</si>
  <si>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</si>
  <si>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</si>
  <si>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</si>
  <si>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</si>
  <si>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</si>
  <si>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</si>
  <si>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</si>
  <si>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</si>
  <si>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</si>
  <si>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</si>
  <si>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</si>
  <si>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</si>
  <si>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</si>
  <si>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</si>
  <si>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</si>
  <si>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</si>
  <si>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</si>
  <si>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</si>
  <si>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</si>
  <si>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</si>
  <si>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</si>
  <si>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</si>
  <si>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</si>
  <si>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</si>
  <si>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</si>
  <si>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</si>
  <si>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</si>
  <si>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</si>
  <si>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</si>
  <si>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Finansavimo sumų pergrupavimas*</t>
  </si>
  <si>
    <t>Perduota kitiems viešojo sektoriaus subjektams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</si>
  <si>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</si>
  <si>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</si>
  <si>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</si>
  <si>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</si>
  <si>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</si>
  <si>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</si>
  <si>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</si>
  <si>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</si>
  <si>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</si>
  <si>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</si>
  <si>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</si>
  <si>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</si>
  <si>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</si>
  <si>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</si>
  <si>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</si>
  <si>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</si>
  <si>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</si>
  <si>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</si>
  <si>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</si>
  <si>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</si>
  <si>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</si>
  <si>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</si>
  <si>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</si>
  <si>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____________</t>
  </si>
  <si>
    <t>P21</t>
  </si>
  <si>
    <t>P22</t>
  </si>
  <si>
    <t>_________________________________________________________________________________________</t>
  </si>
  <si>
    <t>_______________________________________________________________________________</t>
  </si>
  <si>
    <t>P10</t>
  </si>
  <si>
    <t>P12</t>
  </si>
  <si>
    <t>P18</t>
  </si>
  <si>
    <t>P17</t>
  </si>
  <si>
    <t>P02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</si>
  <si>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</si>
  <si>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</si>
  <si>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PAGAL  2021.06.30 D. DUOMENIS</t>
  </si>
  <si>
    <t xml:space="preserve">2021.08.18 Nr.     </t>
  </si>
  <si>
    <t>Vyr. buhalteris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</si>
  <si>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</si>
  <si>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</si>
  <si>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P4</t>
  </si>
  <si>
    <t>P8</t>
  </si>
  <si>
    <t xml:space="preserve">Pateikimo valiuta ir tikslumas: eurais 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</si>
  <si>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</si>
  <si>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Klaipėdos r. Ketvergių pagrindinė mokykla 2021 06 30 d.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</si>
  <si>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</si>
  <si>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</si>
  <si>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</si>
  <si>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</si>
  <si>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</si>
  <si>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</si>
  <si>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Direktorius</t>
  </si>
  <si>
    <t xml:space="preserve">        Gendrutis Burbulis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</si>
</sst>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LT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Arial"/>
      <family val="2"/>
      <charset val="186"/>
    </font>
    <font>
      <sz val="9"/>
      <color indexed="81"/>
      <name val="Tahoma"/>
      <family val="2"/>
      <charset val="186"/>
    </font>
    <font>
      <sz val="11"/>
      <name val="Times New Roman"/>
      <family val="1"/>
      <charset val="186"/>
    </font>
    <font>
      <sz val="11"/>
      <name val="TimesNewRoman,Bold"/>
    </font>
    <font>
      <sz val="11"/>
      <name val="Arial"/>
      <family val="2"/>
      <charset val="186"/>
    </font>
    <font>
      <b/>
      <sz val="11"/>
      <name val="TimesNewRoman,Bold"/>
    </font>
    <font>
      <u/>
      <sz val="11"/>
      <name val="TimesNewRoman,Bold"/>
      <charset val="186"/>
    </font>
    <font>
      <i/>
      <sz val="11"/>
      <name val="TimesNewRoman,Bold"/>
    </font>
    <font>
      <b/>
      <sz val="11"/>
      <name val="Times New Roman"/>
      <family val="1"/>
      <charset val="186"/>
    </font>
    <font>
      <sz val="10"/>
      <color theme="1"/>
      <name val="Calibri"/>
      <family val="2"/>
      <scheme val="minor"/>
    </font>
    <font>
      <sz val="11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b/>
      <sz val="10"/>
      <name val="Arial"/>
      <charset val="186"/>
    </font>
    <font>
      <sz val="11"/>
      <name val="Arial"/>
    </font>
    <font>
      <b/>
      <sz val="11"/>
      <name val="Arial"/>
    </font>
    <font>
      <sz val="12"/>
      <name val="Arial"/>
    </font>
    <font>
      <b/>
      <sz val="12"/>
      <name val="Arial"/>
    </font>
    <font>
      <sz val="9"/>
      <color indexed="81"/>
      <name val="Tahoma"/>
      <charset val="1"/>
    </font>
    <font>
      <sz val="9"/>
      <name val="Arial"/>
    </font>
    <font>
      <sz val="9"/>
      <name val="Arial"/>
      <charset val="186"/>
    </font>
    <font>
      <u/>
      <sz val="10"/>
      <name val="Arial"/>
      <charset val="186"/>
    </font>
    <font>
      <sz val="10"/>
      <name val="Arial"/>
      <charset val="186"/>
    </font>
    <font>
      <b/>
      <strike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233">
    <xf numFmtId="0" fontId="0" fillId="0" borderId="0" xfId="0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16" fontId="4" fillId="2" borderId="5" xfId="0" applyNumberFormat="1" applyFont="1" applyFill="1" applyBorder="1" applyAlignment="1">
      <alignment horizontal="center" vertical="center" wrapText="1"/>
    </xf>
    <xf numFmtId="16" fontId="4" fillId="2" borderId="15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 wrapText="1"/>
    </xf>
    <xf numFmtId="16" fontId="4" fillId="2" borderId="15" xfId="0" quotePrefix="1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16" fontId="4" fillId="0" borderId="15" xfId="0" applyNumberFormat="1" applyFont="1" applyFill="1" applyBorder="1" applyAlignment="1">
      <alignment horizontal="center" vertical="center"/>
    </xf>
    <xf numFmtId="0" fontId="4" fillId="2" borderId="15" xfId="0" quotePrefix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2" borderId="8" xfId="0" quotePrefix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4" fillId="2" borderId="15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9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15" xfId="0" applyFont="1" applyBorder="1" applyAlignment="1">
      <alignment horizontal="center" vertical="center"/>
    </xf>
    <xf numFmtId="2" fontId="22" fillId="0" borderId="15" xfId="0" applyNumberFormat="1" applyFont="1" applyBorder="1" applyAlignment="1">
      <alignment horizontal="right" vertical="center"/>
    </xf>
    <xf numFmtId="0" fontId="21" fillId="0" borderId="15" xfId="0" applyFont="1" applyBorder="1" applyAlignment="1">
      <alignment horizontal="left" vertical="center"/>
    </xf>
    <xf numFmtId="0" fontId="21" fillId="0" borderId="15" xfId="0" applyFont="1" applyBorder="1" applyAlignment="1">
      <alignment horizontal="center" vertical="center"/>
    </xf>
    <xf numFmtId="2" fontId="21" fillId="0" borderId="15" xfId="0" applyNumberFormat="1" applyFont="1" applyBorder="1" applyAlignment="1">
      <alignment horizontal="right" vertical="center"/>
    </xf>
    <xf numFmtId="2" fontId="21" fillId="2" borderId="3" xfId="0" applyNumberFormat="1" applyFont="1" applyFill="1" applyBorder="1" applyAlignment="1">
      <alignment horizontal="right" vertical="center"/>
    </xf>
    <xf numFmtId="0" fontId="21" fillId="0" borderId="15" xfId="0" applyFont="1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21" fillId="0" borderId="4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31" fillId="0" borderId="0" xfId="0" applyFont="1"/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8" fillId="0" borderId="15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0" fillId="0" borderId="0" xfId="0" applyAlignment="1">
      <alignment vertical="center"/>
    </xf>
    <xf numFmtId="0" fontId="21" fillId="0" borderId="15" xfId="0" applyFont="1" applyBorder="1" applyAlignment="1">
      <alignment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25" fillId="2" borderId="0" xfId="0" applyFont="1" applyFill="1" applyAlignment="1">
      <alignment vertical="center" wrapText="1"/>
    </xf>
    <xf numFmtId="2" fontId="21" fillId="0" borderId="15" xfId="0" applyNumberFormat="1" applyFont="1" applyBorder="1" applyAlignment="1">
      <alignment horizontal="right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6" fillId="2" borderId="0" xfId="0" applyFont="1" applyFill="1" applyBorder="1" applyAlignment="1">
      <alignment wrapText="1"/>
    </xf>
    <xf numFmtId="0" fontId="32" fillId="0" borderId="0" xfId="0" applyFont="1" applyAlignment="1"/>
    <xf numFmtId="0" fontId="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5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33" fillId="2" borderId="0" xfId="0" applyFont="1" applyFill="1" applyAlignment="1">
      <alignment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22" fillId="0" borderId="1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/>
    </xf>
    <xf numFmtId="0" fontId="28" fillId="0" borderId="5" xfId="0" applyFont="1" applyBorder="1" applyAlignment="1">
      <alignment vertical="center"/>
    </xf>
    <xf numFmtId="0" fontId="28" fillId="0" borderId="8" xfId="0" applyFont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7" xfId="0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29" fillId="0" borderId="8" xfId="0" applyFont="1" applyBorder="1" applyAlignment="1">
      <alignment vertical="center"/>
    </xf>
    <xf numFmtId="0" fontId="22" fillId="0" borderId="7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9" fillId="0" borderId="5" xfId="0" applyFont="1" applyBorder="1" applyAlignment="1">
      <alignment vertical="center" wrapText="1"/>
    </xf>
    <xf numFmtId="0" fontId="29" fillId="0" borderId="8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1" fillId="0" borderId="15" xfId="0" applyFont="1" applyBorder="1" applyAlignment="1">
      <alignment horizontal="left" vertical="center" wrapText="1"/>
    </xf>
    <xf numFmtId="0" fontId="28" fillId="0" borderId="15" xfId="0" applyFont="1" applyBorder="1" applyAlignment="1">
      <alignment vertical="center"/>
    </xf>
    <xf numFmtId="0" fontId="21" fillId="0" borderId="15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29" fillId="0" borderId="15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</cellXfs>
  <cellStyles count="4">
    <cellStyle name="Įprastas 2" xfId="2"/>
    <cellStyle name="Įprastas 3" xfId="1"/>
    <cellStyle name="Normal" xfId="0" builtinId="0"/>
    <cellStyle name="Paprastas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workbookViewId="0">
      <selection activeCell="D18" sqref="D18:G18"/>
    </sheetView>
  </sheetViews>
  <sheetFormatPr defaultColWidth="9.140625" defaultRowHeight="12.75"/>
  <cols>
    <col min="1" max="1" width="10.5703125" style="4" customWidth="1"/>
    <col min="2" max="2" width="3.140625" style="5" customWidth="1"/>
    <col min="3" max="3" width="2.7109375" style="5" customWidth="1"/>
    <col min="4" max="4" width="48.140625" style="5" customWidth="1"/>
    <col min="5" max="5" width="7.7109375" style="2" customWidth="1"/>
    <col min="6" max="7" width="11.85546875" style="4" customWidth="1"/>
    <col min="8" max="8" width="5.28515625" style="4" hidden="1" customWidth="1"/>
    <col min="9" max="9" width="55.140625" style="4" hidden="1" customWidth="1"/>
    <col min="10" max="12" width="9.140625" style="4" hidden="1" customWidth="1"/>
    <col min="13" max="13" width="3.85546875" style="4" hidden="1" customWidth="1"/>
    <col min="14" max="16384" width="9.140625" style="4"/>
  </cols>
  <sheetData>
    <row r="1" spans="1:7" ht="14.45" customHeight="1">
      <c r="A1" s="1"/>
      <c r="B1" s="2"/>
      <c r="C1" s="2"/>
      <c r="D1" s="2"/>
      <c r="E1" s="3"/>
      <c r="F1" s="1"/>
      <c r="G1" s="1"/>
    </row>
    <row r="2" spans="1:7" ht="13.15" customHeight="1">
      <c r="B2" s="140"/>
      <c r="C2" s="140"/>
      <c r="D2" s="140"/>
      <c r="E2" s="154" t="s">
        <v>5</v>
      </c>
      <c r="F2" s="155"/>
      <c r="G2" s="155"/>
    </row>
    <row r="3" spans="1:7" ht="14.25" customHeight="1">
      <c r="B3" s="140"/>
      <c r="C3" s="140"/>
      <c r="D3" s="140"/>
      <c r="E3" s="167" t="s">
        <v>6</v>
      </c>
      <c r="F3" s="168"/>
      <c r="G3" s="168"/>
    </row>
    <row r="4" spans="1:7" ht="52.5" customHeight="1">
      <c r="B4" s="140"/>
      <c r="C4" s="140"/>
      <c r="D4" s="140"/>
    </row>
    <row r="5" spans="1:7" ht="12.75" customHeight="1">
      <c r="A5" s="156" t="s">
        <v>7</v>
      </c>
      <c r="B5" s="157"/>
      <c r="C5" s="157"/>
      <c r="D5" s="157"/>
      <c r="E5" s="157"/>
      <c r="F5" s="158"/>
      <c r="G5" s="158"/>
    </row>
    <row r="6" spans="1:7" ht="13.15" customHeight="1">
      <c r="A6" s="159"/>
      <c r="B6" s="159"/>
      <c r="C6" s="159"/>
      <c r="D6" s="159"/>
      <c r="E6" s="159"/>
      <c r="F6" s="159"/>
      <c r="G6" s="159"/>
    </row>
    <row r="7" spans="1:7" ht="14.45" customHeight="1">
      <c r="A7" s="160" t="s">
        <v>8</v>
      </c>
      <c r="B7" s="161"/>
      <c r="C7" s="161"/>
      <c r="D7" s="161"/>
      <c r="E7" s="161"/>
      <c r="F7" s="162"/>
      <c r="G7" s="162"/>
    </row>
    <row r="8" spans="1:7" ht="14.45" customHeight="1">
      <c r="A8" s="169" t="s">
        <v>257</v>
      </c>
      <c r="B8" s="170"/>
      <c r="C8" s="170"/>
      <c r="D8" s="170"/>
      <c r="E8" s="170"/>
      <c r="F8" s="158"/>
      <c r="G8" s="158"/>
    </row>
    <row r="9" spans="1:7" ht="12.75" customHeight="1">
      <c r="A9" s="169" t="s">
        <v>250</v>
      </c>
      <c r="B9" s="170"/>
      <c r="C9" s="170"/>
      <c r="D9" s="170"/>
      <c r="E9" s="170"/>
      <c r="F9" s="158"/>
      <c r="G9" s="158"/>
    </row>
    <row r="10" spans="1:7" ht="13.15" customHeight="1">
      <c r="A10" s="163" t="s">
        <v>258</v>
      </c>
      <c r="B10" s="164"/>
      <c r="C10" s="164"/>
      <c r="D10" s="164"/>
      <c r="E10" s="164"/>
      <c r="F10" s="165"/>
      <c r="G10" s="165"/>
    </row>
    <row r="11" spans="1:7" ht="13.15" customHeight="1">
      <c r="A11" s="165"/>
      <c r="B11" s="165"/>
      <c r="C11" s="165"/>
      <c r="D11" s="165"/>
      <c r="E11" s="165"/>
      <c r="F11" s="165"/>
      <c r="G11" s="165"/>
    </row>
    <row r="12" spans="1:7" ht="10.9" customHeight="1">
      <c r="A12" s="166"/>
      <c r="B12" s="158"/>
      <c r="C12" s="158"/>
      <c r="D12" s="158"/>
      <c r="E12" s="158"/>
    </row>
    <row r="13" spans="1:7" ht="13.15" customHeight="1">
      <c r="A13" s="156" t="s">
        <v>9</v>
      </c>
      <c r="B13" s="157"/>
      <c r="C13" s="157"/>
      <c r="D13" s="157"/>
      <c r="E13" s="157"/>
      <c r="F13" s="171"/>
      <c r="G13" s="171"/>
    </row>
    <row r="14" spans="1:7" ht="13.15" customHeight="1">
      <c r="A14" s="156" t="s">
        <v>259</v>
      </c>
      <c r="B14" s="157"/>
      <c r="C14" s="157"/>
      <c r="D14" s="157"/>
      <c r="E14" s="157"/>
      <c r="F14" s="171"/>
      <c r="G14" s="171"/>
    </row>
    <row r="15" spans="1:7" ht="12.75" customHeight="1">
      <c r="A15" s="139"/>
      <c r="B15" s="148"/>
      <c r="C15" s="148"/>
      <c r="D15" s="148"/>
      <c r="E15" s="148"/>
      <c r="F15" s="150"/>
      <c r="G15" s="150"/>
    </row>
    <row r="16" spans="1:7" ht="13.15" customHeight="1">
      <c r="A16" s="172" t="s">
        <v>260</v>
      </c>
      <c r="B16" s="173"/>
      <c r="C16" s="173"/>
      <c r="D16" s="173"/>
      <c r="E16" s="173"/>
      <c r="F16" s="174"/>
      <c r="G16" s="174"/>
    </row>
    <row r="17" spans="1:9" ht="12.75" customHeight="1">
      <c r="A17" s="169" t="s">
        <v>10</v>
      </c>
      <c r="B17" s="169"/>
      <c r="C17" s="169"/>
      <c r="D17" s="169"/>
      <c r="E17" s="169"/>
      <c r="F17" s="179"/>
      <c r="G17" s="179"/>
    </row>
    <row r="18" spans="1:9" ht="12.75" customHeight="1">
      <c r="A18" s="139"/>
      <c r="B18" s="136"/>
      <c r="C18" s="136"/>
      <c r="D18" s="175" t="s">
        <v>266</v>
      </c>
      <c r="E18" s="175"/>
      <c r="F18" s="175"/>
      <c r="G18" s="175"/>
      <c r="I18" s="5"/>
    </row>
    <row r="19" spans="1:9" ht="67.5" customHeight="1">
      <c r="A19" s="6" t="s">
        <v>4</v>
      </c>
      <c r="B19" s="176" t="s">
        <v>11</v>
      </c>
      <c r="C19" s="177"/>
      <c r="D19" s="178"/>
      <c r="E19" s="7" t="s">
        <v>12</v>
      </c>
      <c r="F19" s="8" t="s">
        <v>13</v>
      </c>
      <c r="G19" s="8" t="s">
        <v>14</v>
      </c>
      <c r="I19" s="5"/>
    </row>
    <row r="20" spans="1:9" s="5" customFormat="1" ht="12.75" customHeight="1">
      <c r="A20" s="8" t="s">
        <v>15</v>
      </c>
      <c r="B20" s="9" t="s">
        <v>16</v>
      </c>
      <c r="C20" s="10"/>
      <c r="D20" s="11"/>
      <c r="E20" s="12"/>
      <c r="F20" s="13">
        <f>SUM(F21,F27,F38,F39)</f>
        <v>501697.56</v>
      </c>
      <c r="G20" s="13">
        <f>SUM(G21,G27,G38,G39)</f>
        <v>499441.37</v>
      </c>
    </row>
    <row r="21" spans="1:9" s="5" customFormat="1" ht="12.75" customHeight="1">
      <c r="A21" s="14" t="s">
        <v>17</v>
      </c>
      <c r="B21" s="15" t="s">
        <v>18</v>
      </c>
      <c r="C21" s="16"/>
      <c r="D21" s="17"/>
      <c r="E21" s="12"/>
      <c r="F21" s="18">
        <f>SUM(F22:F26)</f>
        <v>0</v>
      </c>
      <c r="G21" s="18">
        <f>SUM(G22:G26)</f>
        <v>0</v>
      </c>
    </row>
    <row r="22" spans="1:9" s="5" customFormat="1" ht="12.75" customHeight="1">
      <c r="A22" s="12" t="s">
        <v>19</v>
      </c>
      <c r="B22" s="19"/>
      <c r="C22" s="20" t="s">
        <v>20</v>
      </c>
      <c r="D22" s="132"/>
      <c r="E22" s="21"/>
      <c r="F22" s="18"/>
      <c r="G22" s="18"/>
    </row>
    <row r="23" spans="1:9" s="5" customFormat="1" ht="12.75" customHeight="1">
      <c r="A23" s="12" t="s">
        <v>21</v>
      </c>
      <c r="B23" s="19"/>
      <c r="C23" s="20" t="s">
        <v>22</v>
      </c>
      <c r="D23" s="131"/>
      <c r="E23" s="22"/>
      <c r="F23" s="18"/>
      <c r="G23" s="18"/>
    </row>
    <row r="24" spans="1:9" s="5" customFormat="1" ht="12.75" customHeight="1">
      <c r="A24" s="12" t="s">
        <v>23</v>
      </c>
      <c r="B24" s="19"/>
      <c r="C24" s="20" t="s">
        <v>24</v>
      </c>
      <c r="D24" s="131"/>
      <c r="E24" s="22"/>
      <c r="F24" s="18"/>
      <c r="G24" s="18"/>
    </row>
    <row r="25" spans="1:9" s="5" customFormat="1" ht="12.75" customHeight="1">
      <c r="A25" s="12" t="s">
        <v>25</v>
      </c>
      <c r="B25" s="19"/>
      <c r="C25" s="20" t="s">
        <v>26</v>
      </c>
      <c r="D25" s="131"/>
      <c r="E25" s="14"/>
      <c r="F25" s="18"/>
      <c r="G25" s="18"/>
    </row>
    <row r="26" spans="1:9" s="5" customFormat="1" ht="12.75" customHeight="1">
      <c r="A26" s="23" t="s">
        <v>27</v>
      </c>
      <c r="B26" s="19"/>
      <c r="C26" s="24" t="s">
        <v>28</v>
      </c>
      <c r="D26" s="132"/>
      <c r="E26" s="14"/>
      <c r="F26" s="18"/>
      <c r="G26" s="18"/>
    </row>
    <row r="27" spans="1:9" s="5" customFormat="1" ht="12.75" customHeight="1">
      <c r="A27" s="25" t="s">
        <v>29</v>
      </c>
      <c r="B27" s="26" t="s">
        <v>30</v>
      </c>
      <c r="C27" s="27"/>
      <c r="D27" s="28"/>
      <c r="E27" s="14" t="s">
        <v>264</v>
      </c>
      <c r="F27" s="18">
        <f>SUM(F28:F37)</f>
        <v>501697.56</v>
      </c>
      <c r="G27" s="18">
        <f>SUM(G28:G37)</f>
        <v>499441.37</v>
      </c>
      <c r="I27" s="4"/>
    </row>
    <row r="28" spans="1:9" s="5" customFormat="1" ht="12.75" customHeight="1">
      <c r="A28" s="12" t="s">
        <v>31</v>
      </c>
      <c r="B28" s="19"/>
      <c r="C28" s="20" t="s">
        <v>32</v>
      </c>
      <c r="D28" s="131"/>
      <c r="E28" s="22"/>
      <c r="F28" s="18"/>
      <c r="G28" s="18"/>
      <c r="I28" s="4"/>
    </row>
    <row r="29" spans="1:9" s="5" customFormat="1" ht="12.75" customHeight="1">
      <c r="A29" s="12" t="s">
        <v>33</v>
      </c>
      <c r="B29" s="19"/>
      <c r="C29" s="20" t="s">
        <v>34</v>
      </c>
      <c r="D29" s="131"/>
      <c r="E29" s="22"/>
      <c r="F29" s="18">
        <v>344176.85</v>
      </c>
      <c r="G29" s="18">
        <v>346410.47</v>
      </c>
      <c r="I29" s="4"/>
    </row>
    <row r="30" spans="1:9" s="5" customFormat="1" ht="12.75" customHeight="1">
      <c r="A30" s="12" t="s">
        <v>35</v>
      </c>
      <c r="B30" s="19"/>
      <c r="C30" s="20" t="s">
        <v>36</v>
      </c>
      <c r="D30" s="131"/>
      <c r="E30" s="22"/>
      <c r="F30" s="18">
        <v>74205.31</v>
      </c>
      <c r="G30" s="18">
        <v>76033.450000000012</v>
      </c>
      <c r="I30" s="4"/>
    </row>
    <row r="31" spans="1:9" s="5" customFormat="1" ht="12.75" customHeight="1">
      <c r="A31" s="12" t="s">
        <v>37</v>
      </c>
      <c r="B31" s="19"/>
      <c r="C31" s="20" t="s">
        <v>38</v>
      </c>
      <c r="D31" s="131"/>
      <c r="E31" s="22"/>
      <c r="F31" s="18"/>
      <c r="G31" s="18"/>
      <c r="I31" s="4"/>
    </row>
    <row r="32" spans="1:9" s="5" customFormat="1" ht="12.75" customHeight="1">
      <c r="A32" s="12" t="s">
        <v>39</v>
      </c>
      <c r="B32" s="19"/>
      <c r="C32" s="20" t="s">
        <v>40</v>
      </c>
      <c r="D32" s="131"/>
      <c r="E32" s="22"/>
      <c r="F32" s="18">
        <v>27655.070000000003</v>
      </c>
      <c r="G32" s="18">
        <v>21778.490000000005</v>
      </c>
      <c r="I32" s="4"/>
    </row>
    <row r="33" spans="1:9" s="5" customFormat="1" ht="12.75" customHeight="1">
      <c r="A33" s="12" t="s">
        <v>41</v>
      </c>
      <c r="B33" s="19"/>
      <c r="C33" s="20" t="s">
        <v>42</v>
      </c>
      <c r="D33" s="131"/>
      <c r="E33" s="22"/>
      <c r="F33" s="18">
        <v>40610.620000000003</v>
      </c>
      <c r="G33" s="18">
        <v>46806.22</v>
      </c>
      <c r="I33" s="4"/>
    </row>
    <row r="34" spans="1:9" s="5" customFormat="1" ht="12.75" customHeight="1">
      <c r="A34" s="12" t="s">
        <v>43</v>
      </c>
      <c r="B34" s="19"/>
      <c r="C34" s="20" t="s">
        <v>44</v>
      </c>
      <c r="D34" s="131"/>
      <c r="E34" s="22"/>
      <c r="F34" s="18"/>
      <c r="G34" s="18"/>
      <c r="I34" s="4"/>
    </row>
    <row r="35" spans="1:9" s="5" customFormat="1" ht="12.75" customHeight="1">
      <c r="A35" s="12" t="s">
        <v>45</v>
      </c>
      <c r="B35" s="19"/>
      <c r="C35" s="20" t="s">
        <v>46</v>
      </c>
      <c r="D35" s="131"/>
      <c r="E35" s="22"/>
      <c r="F35" s="18">
        <v>13664.809999999998</v>
      </c>
      <c r="G35" s="18">
        <v>6876.6399999999985</v>
      </c>
      <c r="I35" s="4"/>
    </row>
    <row r="36" spans="1:9" s="5" customFormat="1" ht="12.75" customHeight="1">
      <c r="A36" s="12" t="s">
        <v>47</v>
      </c>
      <c r="B36" s="29"/>
      <c r="C36" s="30" t="s">
        <v>263</v>
      </c>
      <c r="D36" s="137"/>
      <c r="E36" s="22"/>
      <c r="F36" s="18">
        <v>1384.9</v>
      </c>
      <c r="G36" s="18">
        <v>1536.1</v>
      </c>
      <c r="I36" s="4"/>
    </row>
    <row r="37" spans="1:9" s="5" customFormat="1" ht="12.75" customHeight="1">
      <c r="A37" s="12" t="s">
        <v>48</v>
      </c>
      <c r="B37" s="19"/>
      <c r="C37" s="20" t="s">
        <v>49</v>
      </c>
      <c r="D37" s="131"/>
      <c r="E37" s="14"/>
      <c r="F37" s="18"/>
      <c r="G37" s="18"/>
      <c r="I37" s="4"/>
    </row>
    <row r="38" spans="1:9" s="5" customFormat="1" ht="12.75" customHeight="1">
      <c r="A38" s="14" t="s">
        <v>50</v>
      </c>
      <c r="B38" s="31" t="s">
        <v>51</v>
      </c>
      <c r="C38" s="31"/>
      <c r="D38" s="32"/>
      <c r="E38" s="14"/>
      <c r="F38" s="18"/>
      <c r="G38" s="18"/>
      <c r="I38" s="4"/>
    </row>
    <row r="39" spans="1:9" s="5" customFormat="1" ht="12.75" customHeight="1">
      <c r="A39" s="14" t="s">
        <v>52</v>
      </c>
      <c r="B39" s="31" t="s">
        <v>53</v>
      </c>
      <c r="C39" s="31"/>
      <c r="D39" s="32"/>
      <c r="E39" s="33"/>
      <c r="F39" s="18"/>
      <c r="G39" s="18"/>
      <c r="I39" s="4"/>
    </row>
    <row r="40" spans="1:9" s="5" customFormat="1" ht="12.75" customHeight="1">
      <c r="A40" s="8" t="s">
        <v>54</v>
      </c>
      <c r="B40" s="9" t="s">
        <v>55</v>
      </c>
      <c r="C40" s="10"/>
      <c r="D40" s="11"/>
      <c r="E40" s="22"/>
      <c r="F40" s="18"/>
      <c r="G40" s="18"/>
      <c r="I40" s="4"/>
    </row>
    <row r="41" spans="1:9" s="5" customFormat="1" ht="12.75" customHeight="1">
      <c r="A41" s="6" t="s">
        <v>56</v>
      </c>
      <c r="B41" s="34" t="s">
        <v>57</v>
      </c>
      <c r="C41" s="35"/>
      <c r="D41" s="36"/>
      <c r="E41" s="14"/>
      <c r="F41" s="13">
        <f>SUM(F42,F48,F49,F56,F57)</f>
        <v>65770.929999999993</v>
      </c>
      <c r="G41" s="13">
        <f>SUM(G42,G48,G49,G56,G57)</f>
        <v>63762.89</v>
      </c>
      <c r="I41" s="4"/>
    </row>
    <row r="42" spans="1:9" s="5" customFormat="1" ht="12.75" customHeight="1">
      <c r="A42" s="37" t="s">
        <v>17</v>
      </c>
      <c r="B42" s="38" t="s">
        <v>58</v>
      </c>
      <c r="C42" s="39"/>
      <c r="D42" s="40"/>
      <c r="E42" s="14" t="s">
        <v>265</v>
      </c>
      <c r="F42" s="18">
        <f>SUM(F43:F47)</f>
        <v>564.20000000000005</v>
      </c>
      <c r="G42" s="18">
        <f>SUM(G43:G47)</f>
        <v>3046.69</v>
      </c>
      <c r="I42" s="4"/>
    </row>
    <row r="43" spans="1:9" s="5" customFormat="1" ht="12.75" customHeight="1">
      <c r="A43" s="41" t="s">
        <v>19</v>
      </c>
      <c r="B43" s="29"/>
      <c r="C43" s="30" t="s">
        <v>59</v>
      </c>
      <c r="D43" s="137"/>
      <c r="E43" s="22"/>
      <c r="F43" s="18"/>
      <c r="G43" s="18"/>
      <c r="I43" s="4"/>
    </row>
    <row r="44" spans="1:9" s="5" customFormat="1" ht="12.75" customHeight="1">
      <c r="A44" s="41" t="s">
        <v>21</v>
      </c>
      <c r="B44" s="29"/>
      <c r="C44" s="30" t="s">
        <v>60</v>
      </c>
      <c r="D44" s="137"/>
      <c r="E44" s="22"/>
      <c r="F44" s="18">
        <v>564.1</v>
      </c>
      <c r="G44" s="18">
        <v>3046.69</v>
      </c>
      <c r="I44" s="4"/>
    </row>
    <row r="45" spans="1:9" s="5" customFormat="1">
      <c r="A45" s="41" t="s">
        <v>23</v>
      </c>
      <c r="B45" s="29"/>
      <c r="C45" s="30" t="s">
        <v>61</v>
      </c>
      <c r="D45" s="137"/>
      <c r="E45" s="22"/>
      <c r="F45" s="18"/>
      <c r="G45" s="18"/>
      <c r="I45" s="4"/>
    </row>
    <row r="46" spans="1:9" s="5" customFormat="1">
      <c r="A46" s="41" t="s">
        <v>25</v>
      </c>
      <c r="B46" s="29"/>
      <c r="C46" s="30" t="s">
        <v>62</v>
      </c>
      <c r="D46" s="137"/>
      <c r="E46" s="22"/>
      <c r="F46" s="18">
        <v>0.1</v>
      </c>
      <c r="G46" s="18"/>
      <c r="I46" s="4"/>
    </row>
    <row r="47" spans="1:9" s="5" customFormat="1" ht="12.75" customHeight="1">
      <c r="A47" s="41" t="s">
        <v>27</v>
      </c>
      <c r="B47" s="35"/>
      <c r="C47" s="182" t="s">
        <v>63</v>
      </c>
      <c r="D47" s="183"/>
      <c r="E47" s="22"/>
      <c r="F47" s="18"/>
      <c r="G47" s="18"/>
      <c r="I47" s="4"/>
    </row>
    <row r="48" spans="1:9" s="5" customFormat="1" ht="12.75" customHeight="1">
      <c r="A48" s="37" t="s">
        <v>29</v>
      </c>
      <c r="B48" s="42" t="s">
        <v>64</v>
      </c>
      <c r="C48" s="43"/>
      <c r="D48" s="44"/>
      <c r="E48" s="14"/>
      <c r="F48" s="18"/>
      <c r="G48" s="18"/>
      <c r="I48" s="4"/>
    </row>
    <row r="49" spans="1:9" s="5" customFormat="1" ht="12.75" customHeight="1">
      <c r="A49" s="37" t="s">
        <v>50</v>
      </c>
      <c r="B49" s="38" t="s">
        <v>262</v>
      </c>
      <c r="C49" s="39"/>
      <c r="D49" s="40"/>
      <c r="E49" s="14" t="s">
        <v>252</v>
      </c>
      <c r="F49" s="18">
        <f>SUM(F50:F55)</f>
        <v>55727.039999999994</v>
      </c>
      <c r="G49" s="18">
        <f>SUM(G50:G55)</f>
        <v>53983.869999999995</v>
      </c>
      <c r="I49" s="4"/>
    </row>
    <row r="50" spans="1:9" s="5" customFormat="1" ht="12.75" customHeight="1">
      <c r="A50" s="41" t="s">
        <v>65</v>
      </c>
      <c r="B50" s="39"/>
      <c r="C50" s="45" t="s">
        <v>66</v>
      </c>
      <c r="D50" s="46"/>
      <c r="E50" s="14"/>
      <c r="F50" s="18"/>
      <c r="G50" s="18"/>
      <c r="I50" s="4"/>
    </row>
    <row r="51" spans="1:9" s="5" customFormat="1" ht="12.75" customHeight="1">
      <c r="A51" s="47" t="s">
        <v>67</v>
      </c>
      <c r="B51" s="29"/>
      <c r="C51" s="30" t="s">
        <v>68</v>
      </c>
      <c r="D51" s="48"/>
      <c r="E51" s="49"/>
      <c r="F51" s="18"/>
      <c r="G51" s="18"/>
      <c r="I51" s="4"/>
    </row>
    <row r="52" spans="1:9" s="5" customFormat="1" ht="12.75" customHeight="1">
      <c r="A52" s="41" t="s">
        <v>69</v>
      </c>
      <c r="B52" s="29"/>
      <c r="C52" s="30" t="s">
        <v>70</v>
      </c>
      <c r="D52" s="137"/>
      <c r="E52" s="50"/>
      <c r="F52" s="18"/>
      <c r="G52" s="18"/>
      <c r="I52" s="4"/>
    </row>
    <row r="53" spans="1:9" s="5" customFormat="1" ht="24" customHeight="1">
      <c r="A53" s="41" t="s">
        <v>71</v>
      </c>
      <c r="B53" s="29"/>
      <c r="C53" s="182" t="s">
        <v>72</v>
      </c>
      <c r="D53" s="183"/>
      <c r="E53" s="50"/>
      <c r="F53" s="18"/>
      <c r="G53" s="18"/>
      <c r="I53" s="4"/>
    </row>
    <row r="54" spans="1:9" s="5" customFormat="1" ht="12.75" customHeight="1">
      <c r="A54" s="41" t="s">
        <v>73</v>
      </c>
      <c r="B54" s="29"/>
      <c r="C54" s="30" t="s">
        <v>74</v>
      </c>
      <c r="D54" s="137"/>
      <c r="E54" s="50"/>
      <c r="F54" s="18">
        <v>55727.039999999994</v>
      </c>
      <c r="G54" s="18">
        <v>53983.869999999995</v>
      </c>
      <c r="I54" s="4"/>
    </row>
    <row r="55" spans="1:9" s="5" customFormat="1" ht="12.75" customHeight="1">
      <c r="A55" s="41" t="s">
        <v>75</v>
      </c>
      <c r="B55" s="29"/>
      <c r="C55" s="30" t="s">
        <v>76</v>
      </c>
      <c r="D55" s="137"/>
      <c r="E55" s="14"/>
      <c r="F55" s="18"/>
      <c r="G55" s="18"/>
      <c r="I55" s="4"/>
    </row>
    <row r="56" spans="1:9" s="5" customFormat="1" ht="12.75" customHeight="1">
      <c r="A56" s="37" t="s">
        <v>52</v>
      </c>
      <c r="B56" s="51" t="s">
        <v>77</v>
      </c>
      <c r="C56" s="51"/>
      <c r="D56" s="52"/>
      <c r="E56" s="50"/>
      <c r="F56" s="18"/>
      <c r="G56" s="18"/>
      <c r="I56" s="4"/>
    </row>
    <row r="57" spans="1:9" s="5" customFormat="1" ht="12.75" customHeight="1">
      <c r="A57" s="37" t="s">
        <v>78</v>
      </c>
      <c r="B57" s="51" t="s">
        <v>79</v>
      </c>
      <c r="C57" s="51"/>
      <c r="D57" s="52"/>
      <c r="E57" s="14"/>
      <c r="F57" s="18">
        <v>9479.69</v>
      </c>
      <c r="G57" s="18">
        <v>6732.33</v>
      </c>
      <c r="I57" s="4"/>
    </row>
    <row r="58" spans="1:9" s="5" customFormat="1" ht="12.75" customHeight="1">
      <c r="A58" s="14"/>
      <c r="B58" s="26" t="s">
        <v>80</v>
      </c>
      <c r="C58" s="27"/>
      <c r="D58" s="28"/>
      <c r="E58" s="14"/>
      <c r="F58" s="18">
        <f>SUM(F20,F40,F41)</f>
        <v>567468.49</v>
      </c>
      <c r="G58" s="18">
        <f>SUM(G20,G40,G41)</f>
        <v>563204.26</v>
      </c>
      <c r="I58" s="4"/>
    </row>
    <row r="59" spans="1:9" s="5" customFormat="1" ht="12.75" customHeight="1">
      <c r="A59" s="8" t="s">
        <v>81</v>
      </c>
      <c r="B59" s="9" t="s">
        <v>82</v>
      </c>
      <c r="C59" s="9"/>
      <c r="D59" s="53"/>
      <c r="E59" s="14" t="s">
        <v>253</v>
      </c>
      <c r="F59" s="13">
        <f>SUM(F60:F63)</f>
        <v>510441.7900000001</v>
      </c>
      <c r="G59" s="13">
        <f>SUM(G60:G63)</f>
        <v>509220.33000000007</v>
      </c>
      <c r="I59" s="4"/>
    </row>
    <row r="60" spans="1:9" s="5" customFormat="1" ht="12.75" customHeight="1">
      <c r="A60" s="14" t="s">
        <v>17</v>
      </c>
      <c r="B60" s="31" t="s">
        <v>83</v>
      </c>
      <c r="C60" s="31"/>
      <c r="D60" s="32"/>
      <c r="E60" s="14"/>
      <c r="F60" s="18">
        <v>218170.93</v>
      </c>
      <c r="G60" s="18">
        <v>222235.41000000003</v>
      </c>
      <c r="I60" s="4"/>
    </row>
    <row r="61" spans="1:9" s="5" customFormat="1" ht="12.75" customHeight="1">
      <c r="A61" s="25" t="s">
        <v>29</v>
      </c>
      <c r="B61" s="26" t="s">
        <v>84</v>
      </c>
      <c r="C61" s="27"/>
      <c r="D61" s="28"/>
      <c r="E61" s="25"/>
      <c r="F61" s="18">
        <v>248570.27000000005</v>
      </c>
      <c r="G61" s="18">
        <v>239601.63000000006</v>
      </c>
      <c r="I61" s="4"/>
    </row>
    <row r="62" spans="1:9" s="5" customFormat="1" ht="12.75" customHeight="1">
      <c r="A62" s="14" t="s">
        <v>50</v>
      </c>
      <c r="B62" s="184" t="s">
        <v>85</v>
      </c>
      <c r="C62" s="185"/>
      <c r="D62" s="186"/>
      <c r="E62" s="14"/>
      <c r="F62" s="18">
        <v>32515.7</v>
      </c>
      <c r="G62" s="18">
        <v>36208.94</v>
      </c>
      <c r="I62" s="4"/>
    </row>
    <row r="63" spans="1:9" s="5" customFormat="1" ht="12.75" customHeight="1">
      <c r="A63" s="14" t="s">
        <v>86</v>
      </c>
      <c r="B63" s="31" t="s">
        <v>87</v>
      </c>
      <c r="C63" s="19"/>
      <c r="D63" s="138"/>
      <c r="E63" s="14"/>
      <c r="F63" s="18">
        <v>11184.890000000001</v>
      </c>
      <c r="G63" s="18">
        <v>11174.349999999999</v>
      </c>
      <c r="I63" s="4"/>
    </row>
    <row r="64" spans="1:9" s="5" customFormat="1" ht="12.75" customHeight="1">
      <c r="A64" s="8" t="s">
        <v>88</v>
      </c>
      <c r="B64" s="9" t="s">
        <v>89</v>
      </c>
      <c r="C64" s="10"/>
      <c r="D64" s="11"/>
      <c r="E64" s="14"/>
      <c r="F64" s="13">
        <f>SUM(F65,F69)</f>
        <v>55074.69</v>
      </c>
      <c r="G64" s="13">
        <f>SUM(G65,G69)</f>
        <v>53983.87</v>
      </c>
      <c r="I64" s="4"/>
    </row>
    <row r="65" spans="1:9" s="5" customFormat="1" ht="12.75" customHeight="1">
      <c r="A65" s="14" t="s">
        <v>17</v>
      </c>
      <c r="B65" s="15" t="s">
        <v>90</v>
      </c>
      <c r="C65" s="54"/>
      <c r="D65" s="55"/>
      <c r="E65" s="14"/>
      <c r="F65" s="18">
        <f>SUM(F66:F68)</f>
        <v>0</v>
      </c>
      <c r="G65" s="18">
        <f>SUM(G66:G68)</f>
        <v>0</v>
      </c>
      <c r="I65" s="4"/>
    </row>
    <row r="66" spans="1:9" s="5" customFormat="1">
      <c r="A66" s="12" t="s">
        <v>19</v>
      </c>
      <c r="B66" s="56"/>
      <c r="C66" s="20" t="s">
        <v>91</v>
      </c>
      <c r="D66" s="57"/>
      <c r="E66" s="50"/>
      <c r="F66" s="18"/>
      <c r="G66" s="18"/>
      <c r="I66" s="4"/>
    </row>
    <row r="67" spans="1:9" s="5" customFormat="1" ht="12.75" customHeight="1">
      <c r="A67" s="12" t="s">
        <v>21</v>
      </c>
      <c r="B67" s="19"/>
      <c r="C67" s="20" t="s">
        <v>92</v>
      </c>
      <c r="D67" s="131"/>
      <c r="E67" s="14"/>
      <c r="F67" s="18"/>
      <c r="G67" s="18"/>
      <c r="I67" s="4"/>
    </row>
    <row r="68" spans="1:9" s="5" customFormat="1" ht="12.75" customHeight="1">
      <c r="A68" s="12" t="s">
        <v>93</v>
      </c>
      <c r="B68" s="19"/>
      <c r="C68" s="20" t="s">
        <v>94</v>
      </c>
      <c r="D68" s="131"/>
      <c r="E68" s="33"/>
      <c r="F68" s="18"/>
      <c r="G68" s="18"/>
      <c r="I68" s="4"/>
    </row>
    <row r="69" spans="1:9" s="61" customFormat="1" ht="12.75" customHeight="1">
      <c r="A69" s="37" t="s">
        <v>29</v>
      </c>
      <c r="B69" s="58" t="s">
        <v>95</v>
      </c>
      <c r="C69" s="59"/>
      <c r="D69" s="60"/>
      <c r="E69" s="37" t="s">
        <v>255</v>
      </c>
      <c r="F69" s="18">
        <f>SUM(F70:F75,F78:F83)</f>
        <v>55074.69</v>
      </c>
      <c r="G69" s="18">
        <f>SUM(G70:G75,G78:G83)</f>
        <v>53983.87</v>
      </c>
      <c r="I69" s="4"/>
    </row>
    <row r="70" spans="1:9" s="5" customFormat="1" ht="12.75" customHeight="1">
      <c r="A70" s="12" t="s">
        <v>31</v>
      </c>
      <c r="B70" s="19"/>
      <c r="C70" s="20" t="s">
        <v>96</v>
      </c>
      <c r="D70" s="132"/>
      <c r="E70" s="14"/>
      <c r="F70" s="18"/>
      <c r="G70" s="18"/>
      <c r="I70" s="4"/>
    </row>
    <row r="71" spans="1:9" s="5" customFormat="1" ht="12.75" customHeight="1">
      <c r="A71" s="12" t="s">
        <v>33</v>
      </c>
      <c r="B71" s="56"/>
      <c r="C71" s="20" t="s">
        <v>97</v>
      </c>
      <c r="D71" s="57"/>
      <c r="E71" s="50"/>
      <c r="F71" s="18"/>
      <c r="G71" s="18"/>
      <c r="I71" s="4"/>
    </row>
    <row r="72" spans="1:9" s="5" customFormat="1">
      <c r="A72" s="12" t="s">
        <v>35</v>
      </c>
      <c r="B72" s="56"/>
      <c r="C72" s="20" t="s">
        <v>98</v>
      </c>
      <c r="D72" s="57"/>
      <c r="E72" s="50"/>
      <c r="F72" s="18"/>
      <c r="G72" s="18"/>
      <c r="I72" s="4"/>
    </row>
    <row r="73" spans="1:9" s="5" customFormat="1">
      <c r="A73" s="62" t="s">
        <v>37</v>
      </c>
      <c r="B73" s="39"/>
      <c r="C73" s="63" t="s">
        <v>99</v>
      </c>
      <c r="D73" s="46"/>
      <c r="E73" s="50"/>
      <c r="F73" s="18"/>
      <c r="G73" s="18"/>
      <c r="I73" s="4"/>
    </row>
    <row r="74" spans="1:9" s="5" customFormat="1">
      <c r="A74" s="14" t="s">
        <v>39</v>
      </c>
      <c r="B74" s="24"/>
      <c r="C74" s="24" t="s">
        <v>100</v>
      </c>
      <c r="D74" s="132"/>
      <c r="E74" s="64"/>
      <c r="F74" s="18"/>
      <c r="G74" s="18"/>
      <c r="I74" s="4"/>
    </row>
    <row r="75" spans="1:9" s="5" customFormat="1" ht="12.75" customHeight="1">
      <c r="A75" s="65" t="s">
        <v>41</v>
      </c>
      <c r="B75" s="59"/>
      <c r="C75" s="66" t="s">
        <v>101</v>
      </c>
      <c r="D75" s="147"/>
      <c r="E75" s="14"/>
      <c r="F75" s="18">
        <f>SUM(F76,F77)</f>
        <v>0</v>
      </c>
      <c r="G75" s="18">
        <f>SUM(G76,G77)</f>
        <v>0</v>
      </c>
      <c r="I75" s="4"/>
    </row>
    <row r="76" spans="1:9" s="5" customFormat="1" ht="12.75" customHeight="1">
      <c r="A76" s="41" t="s">
        <v>102</v>
      </c>
      <c r="B76" s="29"/>
      <c r="C76" s="48"/>
      <c r="D76" s="137" t="s">
        <v>103</v>
      </c>
      <c r="E76" s="50"/>
      <c r="F76" s="18"/>
      <c r="G76" s="18"/>
      <c r="I76" s="4"/>
    </row>
    <row r="77" spans="1:9" s="5" customFormat="1" ht="12.75" customHeight="1">
      <c r="A77" s="41" t="s">
        <v>104</v>
      </c>
      <c r="B77" s="29"/>
      <c r="C77" s="48"/>
      <c r="D77" s="137" t="s">
        <v>105</v>
      </c>
      <c r="E77" s="22"/>
      <c r="F77" s="18"/>
      <c r="G77" s="18"/>
      <c r="I77" s="4"/>
    </row>
    <row r="78" spans="1:9" s="5" customFormat="1" ht="12.75" customHeight="1">
      <c r="A78" s="41" t="s">
        <v>43</v>
      </c>
      <c r="B78" s="43"/>
      <c r="C78" s="67" t="s">
        <v>106</v>
      </c>
      <c r="D78" s="68"/>
      <c r="E78" s="22"/>
      <c r="F78" s="18"/>
      <c r="G78" s="18"/>
      <c r="I78" s="4"/>
    </row>
    <row r="79" spans="1:9" s="5" customFormat="1" ht="12.75" customHeight="1">
      <c r="A79" s="41" t="s">
        <v>45</v>
      </c>
      <c r="B79" s="69"/>
      <c r="C79" s="30" t="s">
        <v>107</v>
      </c>
      <c r="D79" s="70"/>
      <c r="E79" s="50"/>
      <c r="F79" s="18"/>
      <c r="G79" s="18"/>
      <c r="I79" s="4"/>
    </row>
    <row r="80" spans="1:9" s="5" customFormat="1" ht="12.75" customHeight="1">
      <c r="A80" s="41" t="s">
        <v>47</v>
      </c>
      <c r="B80" s="19"/>
      <c r="C80" s="20" t="s">
        <v>108</v>
      </c>
      <c r="D80" s="131"/>
      <c r="E80" s="50"/>
      <c r="F80" s="18">
        <v>1784.4299999999998</v>
      </c>
      <c r="G80" s="18">
        <v>693.61</v>
      </c>
      <c r="I80" s="4"/>
    </row>
    <row r="81" spans="1:9" s="5" customFormat="1" ht="12.75" customHeight="1">
      <c r="A81" s="41" t="s">
        <v>48</v>
      </c>
      <c r="B81" s="19"/>
      <c r="C81" s="20" t="s">
        <v>109</v>
      </c>
      <c r="D81" s="131"/>
      <c r="E81" s="50"/>
      <c r="F81" s="18"/>
      <c r="G81" s="18"/>
      <c r="I81" s="4"/>
    </row>
    <row r="82" spans="1:9" s="5" customFormat="1" ht="12.75" customHeight="1">
      <c r="A82" s="12" t="s">
        <v>110</v>
      </c>
      <c r="B82" s="29"/>
      <c r="C82" s="30" t="s">
        <v>111</v>
      </c>
      <c r="D82" s="137"/>
      <c r="E82" s="50"/>
      <c r="F82" s="18">
        <v>53290.26</v>
      </c>
      <c r="G82" s="18">
        <v>53290.26</v>
      </c>
      <c r="I82" s="4"/>
    </row>
    <row r="83" spans="1:9" s="5" customFormat="1" ht="12.75" customHeight="1">
      <c r="A83" s="12" t="s">
        <v>112</v>
      </c>
      <c r="B83" s="19"/>
      <c r="C83" s="20" t="s">
        <v>113</v>
      </c>
      <c r="D83" s="131"/>
      <c r="E83" s="33"/>
      <c r="F83" s="18"/>
      <c r="G83" s="18"/>
      <c r="I83" s="4"/>
    </row>
    <row r="84" spans="1:9" s="5" customFormat="1" ht="12.75" customHeight="1">
      <c r="A84" s="8" t="s">
        <v>114</v>
      </c>
      <c r="B84" s="71" t="s">
        <v>115</v>
      </c>
      <c r="C84" s="72"/>
      <c r="D84" s="73"/>
      <c r="E84" s="33" t="s">
        <v>254</v>
      </c>
      <c r="F84" s="13">
        <f>SUM(F85,F86,F89,F90)</f>
        <v>1952.0100000000116</v>
      </c>
      <c r="G84" s="13">
        <f>SUM(G85,G86,G89,G90)</f>
        <v>0.06</v>
      </c>
      <c r="I84" s="4"/>
    </row>
    <row r="85" spans="1:9" s="5" customFormat="1" ht="12.75" customHeight="1">
      <c r="A85" s="14" t="s">
        <v>17</v>
      </c>
      <c r="B85" s="31" t="s">
        <v>116</v>
      </c>
      <c r="C85" s="19"/>
      <c r="D85" s="138"/>
      <c r="E85" s="33"/>
      <c r="F85" s="18"/>
      <c r="G85" s="18"/>
      <c r="I85" s="4"/>
    </row>
    <row r="86" spans="1:9" s="5" customFormat="1" ht="12.75" customHeight="1">
      <c r="A86" s="14" t="s">
        <v>29</v>
      </c>
      <c r="B86" s="15" t="s">
        <v>117</v>
      </c>
      <c r="C86" s="54"/>
      <c r="D86" s="55"/>
      <c r="E86" s="14"/>
      <c r="F86" s="18">
        <f>SUM(F87,F88)</f>
        <v>0</v>
      </c>
      <c r="G86" s="18">
        <f>SUM(G87,G88)</f>
        <v>0</v>
      </c>
      <c r="I86" s="4"/>
    </row>
    <row r="87" spans="1:9" s="5" customFormat="1" ht="12.75" customHeight="1">
      <c r="A87" s="12" t="s">
        <v>31</v>
      </c>
      <c r="B87" s="19"/>
      <c r="C87" s="20" t="s">
        <v>118</v>
      </c>
      <c r="D87" s="131"/>
      <c r="E87" s="14"/>
      <c r="F87" s="18"/>
      <c r="G87" s="18"/>
      <c r="I87" s="4"/>
    </row>
    <row r="88" spans="1:9" s="5" customFormat="1" ht="12.75" customHeight="1">
      <c r="A88" s="12" t="s">
        <v>33</v>
      </c>
      <c r="B88" s="19"/>
      <c r="C88" s="20" t="s">
        <v>119</v>
      </c>
      <c r="D88" s="131"/>
      <c r="E88" s="14"/>
      <c r="F88" s="18"/>
      <c r="G88" s="18"/>
      <c r="I88" s="4"/>
    </row>
    <row r="89" spans="1:9" s="5" customFormat="1" ht="12.75" customHeight="1">
      <c r="A89" s="37" t="s">
        <v>50</v>
      </c>
      <c r="B89" s="48" t="s">
        <v>120</v>
      </c>
      <c r="C89" s="48"/>
      <c r="D89" s="130"/>
      <c r="E89" s="14"/>
      <c r="F89" s="18"/>
      <c r="G89" s="18"/>
      <c r="I89" s="4"/>
    </row>
    <row r="90" spans="1:9" s="5" customFormat="1" ht="12.75" customHeight="1">
      <c r="A90" s="25" t="s">
        <v>52</v>
      </c>
      <c r="B90" s="26" t="s">
        <v>121</v>
      </c>
      <c r="C90" s="27"/>
      <c r="D90" s="28"/>
      <c r="E90" s="14"/>
      <c r="F90" s="18">
        <f>SUM(F91,F92)</f>
        <v>1952.0100000000116</v>
      </c>
      <c r="G90" s="18">
        <f>SUM(G91,G92)</f>
        <v>0.06</v>
      </c>
      <c r="I90" s="4"/>
    </row>
    <row r="91" spans="1:9" s="5" customFormat="1" ht="12.75" customHeight="1">
      <c r="A91" s="12" t="s">
        <v>122</v>
      </c>
      <c r="B91" s="10"/>
      <c r="C91" s="20" t="s">
        <v>123</v>
      </c>
      <c r="D91" s="74"/>
      <c r="E91" s="22"/>
      <c r="F91" s="18">
        <v>1951.9500000000116</v>
      </c>
      <c r="G91" s="18"/>
      <c r="I91" s="4"/>
    </row>
    <row r="92" spans="1:9" s="5" customFormat="1" ht="12.75" customHeight="1">
      <c r="A92" s="12" t="s">
        <v>124</v>
      </c>
      <c r="B92" s="10"/>
      <c r="C92" s="20" t="s">
        <v>125</v>
      </c>
      <c r="D92" s="74"/>
      <c r="E92" s="22"/>
      <c r="F92" s="18">
        <v>0.06</v>
      </c>
      <c r="G92" s="18">
        <v>0.06</v>
      </c>
      <c r="I92" s="4"/>
    </row>
    <row r="93" spans="1:9" s="5" customFormat="1" ht="12.75" customHeight="1">
      <c r="A93" s="8" t="s">
        <v>126</v>
      </c>
      <c r="B93" s="71" t="s">
        <v>127</v>
      </c>
      <c r="C93" s="73"/>
      <c r="D93" s="73"/>
      <c r="E93" s="22"/>
      <c r="F93" s="13"/>
      <c r="G93" s="13"/>
      <c r="I93" s="4"/>
    </row>
    <row r="94" spans="1:9" s="5" customFormat="1" ht="25.5" customHeight="1">
      <c r="A94" s="8"/>
      <c r="B94" s="187" t="s">
        <v>128</v>
      </c>
      <c r="C94" s="188"/>
      <c r="D94" s="183"/>
      <c r="E94" s="14"/>
      <c r="F94" s="75">
        <f>SUM(F59,F64,F84,F93)</f>
        <v>567468.49000000011</v>
      </c>
      <c r="G94" s="75">
        <f>SUM(G59,G64,G84,G93)</f>
        <v>563204.26000000013</v>
      </c>
      <c r="I94" s="4"/>
    </row>
    <row r="95" spans="1:9" s="5" customFormat="1" ht="15.75" customHeight="1">
      <c r="A95" s="76"/>
      <c r="B95" s="77"/>
      <c r="C95" s="77"/>
      <c r="D95" s="77"/>
      <c r="E95" s="77"/>
      <c r="F95" s="2"/>
      <c r="G95" s="2"/>
      <c r="I95" s="4"/>
    </row>
    <row r="96" spans="1:9" s="5" customFormat="1" ht="12.75" customHeight="1">
      <c r="A96" s="189" t="s">
        <v>275</v>
      </c>
      <c r="B96" s="189"/>
      <c r="C96" s="189"/>
      <c r="D96" s="189"/>
      <c r="E96" s="149"/>
      <c r="F96" s="170" t="s">
        <v>2</v>
      </c>
      <c r="G96" s="170"/>
      <c r="I96" s="4"/>
    </row>
    <row r="97" spans="1:9" s="5" customFormat="1" ht="12.75" customHeight="1">
      <c r="A97" s="181" t="s">
        <v>129</v>
      </c>
      <c r="B97" s="181"/>
      <c r="C97" s="181"/>
      <c r="D97" s="181"/>
      <c r="E97" s="2" t="s">
        <v>0</v>
      </c>
      <c r="F97" s="169" t="s">
        <v>1</v>
      </c>
      <c r="G97" s="169"/>
      <c r="I97" s="4"/>
    </row>
    <row r="98" spans="1:9" s="5" customFormat="1" ht="25.5" customHeight="1">
      <c r="A98" s="136"/>
      <c r="B98" s="136"/>
      <c r="C98" s="136"/>
      <c r="D98" s="136"/>
      <c r="E98" s="136"/>
      <c r="F98" s="136"/>
      <c r="G98" s="136"/>
      <c r="I98" s="4"/>
    </row>
    <row r="99" spans="1:9" s="5" customFormat="1" ht="12.75" customHeight="1">
      <c r="A99" s="190" t="s">
        <v>261</v>
      </c>
      <c r="B99" s="190"/>
      <c r="C99" s="190"/>
      <c r="D99" s="190"/>
      <c r="E99" s="78"/>
      <c r="F99" s="164" t="s">
        <v>3</v>
      </c>
      <c r="G99" s="164"/>
      <c r="I99" s="4"/>
    </row>
    <row r="100" spans="1:9" s="5" customFormat="1" ht="12.75" customHeight="1">
      <c r="A100" s="180" t="s">
        <v>130</v>
      </c>
      <c r="B100" s="180"/>
      <c r="C100" s="180"/>
      <c r="D100" s="180"/>
      <c r="E100" s="61" t="s">
        <v>0</v>
      </c>
      <c r="F100" s="163" t="s">
        <v>1</v>
      </c>
      <c r="G100" s="163"/>
      <c r="I100" s="4"/>
    </row>
    <row r="101" spans="1:9" s="5" customFormat="1" ht="13.9" customHeight="1">
      <c r="A101" s="79"/>
      <c r="B101" s="79"/>
      <c r="C101" s="79"/>
      <c r="D101" s="79"/>
      <c r="E101" s="80"/>
      <c r="F101" s="136"/>
      <c r="G101" s="136"/>
      <c r="I101" s="4"/>
    </row>
    <row r="102" spans="1:9" s="5" customFormat="1" ht="14.45" hidden="1" customHeight="1">
      <c r="A102" s="79"/>
      <c r="B102" s="79"/>
      <c r="C102" s="79"/>
      <c r="D102" s="79"/>
      <c r="E102" s="80"/>
      <c r="F102" s="129"/>
      <c r="G102" s="129"/>
      <c r="I102" s="4"/>
    </row>
    <row r="103" spans="1:9" s="5" customFormat="1" ht="13.15" hidden="1" customHeight="1">
      <c r="A103" s="128"/>
      <c r="B103" s="128"/>
      <c r="C103" s="128"/>
      <c r="D103" s="128"/>
      <c r="E103" s="2"/>
      <c r="F103" s="128"/>
      <c r="G103" s="128"/>
      <c r="H103" s="81"/>
      <c r="I103" s="4"/>
    </row>
    <row r="104" spans="1:9" ht="13.15" hidden="1" customHeight="1">
      <c r="B104" s="128"/>
      <c r="C104" s="128"/>
      <c r="D104" s="128"/>
    </row>
    <row r="105" spans="1:9" ht="13.15" hidden="1" customHeight="1">
      <c r="B105" s="128"/>
      <c r="C105" s="128"/>
      <c r="D105" s="128"/>
    </row>
    <row r="106" spans="1:9" ht="13.15" hidden="1" customHeight="1">
      <c r="B106" s="128"/>
      <c r="C106" s="128"/>
      <c r="D106" s="128"/>
    </row>
    <row r="107" spans="1:9" ht="13.15" hidden="1" customHeight="1">
      <c r="B107" s="128"/>
      <c r="C107" s="128"/>
      <c r="D107" s="128"/>
    </row>
    <row r="108" spans="1:9" ht="13.15" hidden="1" customHeight="1">
      <c r="B108" s="128"/>
      <c r="C108" s="128"/>
      <c r="D108" s="128"/>
    </row>
    <row r="109" spans="1:9" ht="13.15" hidden="1" customHeight="1">
      <c r="B109" s="128"/>
      <c r="C109" s="128"/>
      <c r="D109" s="128"/>
    </row>
    <row r="110" spans="1:9" ht="13.15" hidden="1" customHeight="1">
      <c r="B110" s="128"/>
      <c r="C110" s="128"/>
      <c r="D110" s="128"/>
    </row>
    <row r="111" spans="1:9" ht="13.15" hidden="1" customHeight="1">
      <c r="B111" s="128"/>
      <c r="C111" s="128"/>
      <c r="D111" s="128"/>
    </row>
    <row r="112" spans="1:9" ht="13.15" hidden="1" customHeight="1">
      <c r="B112" s="128"/>
      <c r="C112" s="128"/>
      <c r="D112" s="128"/>
    </row>
    <row r="113" ht="13.15" hidden="1" customHeight="1"/>
    <row r="114" ht="13.15" hidden="1" customHeight="1"/>
    <row r="115" ht="13.15" hidden="1" customHeight="1"/>
    <row r="116" ht="13.15" hidden="1" customHeight="1"/>
    <row r="117" ht="13.15" hidden="1" customHeight="1"/>
    <row r="118" ht="13.15" hidden="1" customHeight="1"/>
    <row r="119" ht="13.15" hidden="1" customHeight="1"/>
  </sheetData>
  <mergeCells count="26">
    <mergeCell ref="A100:D100"/>
    <mergeCell ref="F100:G100"/>
    <mergeCell ref="A97:D97"/>
    <mergeCell ref="F97:G97"/>
    <mergeCell ref="C47:D47"/>
    <mergeCell ref="C53:D53"/>
    <mergeCell ref="B62:D62"/>
    <mergeCell ref="B94:D94"/>
    <mergeCell ref="A96:D96"/>
    <mergeCell ref="F96:G96"/>
    <mergeCell ref="A99:D99"/>
    <mergeCell ref="F99:G99"/>
    <mergeCell ref="A13:G13"/>
    <mergeCell ref="A16:G16"/>
    <mergeCell ref="D18:G18"/>
    <mergeCell ref="B19:D19"/>
    <mergeCell ref="A17:G17"/>
    <mergeCell ref="A14:G14"/>
    <mergeCell ref="E2:G2"/>
    <mergeCell ref="A5:G6"/>
    <mergeCell ref="A7:G7"/>
    <mergeCell ref="A10:G11"/>
    <mergeCell ref="A12:E12"/>
    <mergeCell ref="E3:G3"/>
    <mergeCell ref="A8:G8"/>
    <mergeCell ref="A9:G9"/>
  </mergeCells>
  <pageMargins left="0.31496062992125984" right="0.11811023622047245" top="0.15748031496062992" bottom="0.15748031496062992" header="0.31496062992125984" footer="0.31496062992125984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54"/>
  <sheetViews>
    <sheetView topLeftCell="A2" workbookViewId="0">
      <selection activeCell="A20" sqref="A20:I20"/>
    </sheetView>
  </sheetViews>
  <sheetFormatPr defaultColWidth="9.140625" defaultRowHeight="15"/>
  <cols>
    <col min="1" max="1" width="8" style="82" customWidth="1"/>
    <col min="2" max="2" width="1.5703125" style="82" hidden="1" customWidth="1"/>
    <col min="3" max="3" width="30.140625" style="82" customWidth="1"/>
    <col min="4" max="4" width="16.85546875" style="82" customWidth="1"/>
    <col min="5" max="5" width="0" style="82" hidden="1" customWidth="1"/>
    <col min="6" max="6" width="10.7109375" style="82" customWidth="1"/>
    <col min="7" max="7" width="9.140625" style="82" customWidth="1"/>
    <col min="8" max="8" width="13" style="82" customWidth="1"/>
    <col min="9" max="9" width="15.28515625" style="82" customWidth="1"/>
    <col min="10" max="10" width="0.140625" style="82" customWidth="1"/>
    <col min="11" max="11" width="88.85546875" style="82" hidden="1" customWidth="1"/>
    <col min="12" max="12" width="2.140625" style="82" hidden="1" customWidth="1"/>
    <col min="13" max="31" width="9.140625" style="82" hidden="1" customWidth="1"/>
    <col min="32" max="16384" width="9.140625" style="82"/>
  </cols>
  <sheetData>
    <row r="1" spans="1:32" hidden="1">
      <c r="G1" s="83"/>
      <c r="H1" s="83"/>
    </row>
    <row r="2" spans="1:32" ht="10.15" customHeight="1">
      <c r="A2" s="143"/>
      <c r="B2" s="143"/>
      <c r="C2" s="143"/>
      <c r="D2" s="143"/>
      <c r="E2" s="143"/>
      <c r="F2" s="143"/>
      <c r="G2" s="83"/>
      <c r="H2" s="83"/>
      <c r="I2" s="143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</row>
    <row r="3" spans="1:32" ht="14.45" customHeight="1">
      <c r="A3" s="143"/>
      <c r="B3" s="143"/>
      <c r="C3" s="143"/>
      <c r="D3" s="104"/>
      <c r="E3" s="143"/>
      <c r="F3" s="225" t="s">
        <v>131</v>
      </c>
      <c r="G3" s="159"/>
      <c r="H3" s="159"/>
      <c r="I3" s="159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</row>
    <row r="4" spans="1:32" ht="14.45" customHeight="1">
      <c r="A4" s="143"/>
      <c r="B4" s="143"/>
      <c r="C4" s="143"/>
      <c r="D4" s="143"/>
      <c r="E4" s="143"/>
      <c r="F4" s="143"/>
      <c r="G4" s="153" t="s">
        <v>6</v>
      </c>
      <c r="H4" s="105"/>
      <c r="I4" s="105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</row>
    <row r="5" spans="1:32" ht="4.9000000000000004" customHeight="1">
      <c r="A5" s="143"/>
      <c r="B5" s="143"/>
      <c r="C5" s="143"/>
      <c r="D5" s="143"/>
      <c r="E5" s="143"/>
      <c r="F5" s="143"/>
      <c r="G5" s="143"/>
      <c r="H5" s="143"/>
      <c r="I5" s="143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</row>
    <row r="6" spans="1:32" ht="26.45" customHeight="1">
      <c r="A6" s="220" t="s">
        <v>132</v>
      </c>
      <c r="B6" s="159"/>
      <c r="C6" s="159"/>
      <c r="D6" s="159"/>
      <c r="E6" s="159"/>
      <c r="F6" s="159"/>
      <c r="G6" s="159"/>
      <c r="H6" s="159"/>
      <c r="I6" s="159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</row>
    <row r="7" spans="1:32" ht="15.75">
      <c r="A7" s="221" t="s">
        <v>133</v>
      </c>
      <c r="B7" s="159"/>
      <c r="C7" s="159"/>
      <c r="D7" s="159"/>
      <c r="E7" s="159"/>
      <c r="F7" s="159"/>
      <c r="G7" s="159"/>
      <c r="H7" s="159"/>
      <c r="I7" s="159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</row>
    <row r="8" spans="1:32" ht="14.45" customHeight="1">
      <c r="A8" s="222" t="s">
        <v>8</v>
      </c>
      <c r="B8" s="223"/>
      <c r="C8" s="223"/>
      <c r="D8" s="223"/>
      <c r="E8" s="223"/>
      <c r="F8" s="223"/>
      <c r="G8" s="223"/>
      <c r="H8" s="223"/>
      <c r="I8" s="223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</row>
    <row r="9" spans="1:32" ht="14.45" customHeight="1">
      <c r="A9" s="224" t="s">
        <v>134</v>
      </c>
      <c r="B9" s="196"/>
      <c r="C9" s="196"/>
      <c r="D9" s="196"/>
      <c r="E9" s="196"/>
      <c r="F9" s="196"/>
      <c r="G9" s="196"/>
      <c r="H9" s="196"/>
      <c r="I9" s="196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</row>
    <row r="10" spans="1:32" ht="14.45" customHeight="1">
      <c r="A10" s="224" t="s">
        <v>251</v>
      </c>
      <c r="B10" s="196"/>
      <c r="C10" s="196"/>
      <c r="D10" s="196"/>
      <c r="E10" s="196"/>
      <c r="F10" s="196"/>
      <c r="G10" s="196"/>
      <c r="H10" s="196"/>
      <c r="I10" s="196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</row>
    <row r="11" spans="1:32" ht="14.45" customHeight="1">
      <c r="A11" s="224" t="s">
        <v>135</v>
      </c>
      <c r="B11" s="196"/>
      <c r="C11" s="196"/>
      <c r="D11" s="196"/>
      <c r="E11" s="196"/>
      <c r="F11" s="196"/>
      <c r="G11" s="196"/>
      <c r="H11" s="196"/>
      <c r="I11" s="196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</row>
    <row r="12" spans="1:32">
      <c r="A12" s="224" t="s">
        <v>136</v>
      </c>
      <c r="B12" s="159"/>
      <c r="C12" s="159"/>
      <c r="D12" s="159"/>
      <c r="E12" s="159"/>
      <c r="F12" s="159"/>
      <c r="G12" s="159"/>
      <c r="H12" s="159"/>
      <c r="I12" s="159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</row>
    <row r="13" spans="1:32" ht="7.9" customHeight="1">
      <c r="A13" s="226"/>
      <c r="B13" s="196"/>
      <c r="C13" s="196"/>
      <c r="D13" s="196"/>
      <c r="E13" s="196"/>
      <c r="F13" s="196"/>
      <c r="G13" s="196"/>
      <c r="H13" s="196"/>
      <c r="I13" s="196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</row>
    <row r="14" spans="1:32">
      <c r="A14" s="193" t="s">
        <v>137</v>
      </c>
      <c r="B14" s="194"/>
      <c r="C14" s="194"/>
      <c r="D14" s="194"/>
      <c r="E14" s="194"/>
      <c r="F14" s="194"/>
      <c r="G14" s="194"/>
      <c r="H14" s="194"/>
      <c r="I14" s="194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</row>
    <row r="15" spans="1:32" ht="8.4499999999999993" customHeight="1">
      <c r="A15" s="224"/>
      <c r="B15" s="196"/>
      <c r="C15" s="196"/>
      <c r="D15" s="196"/>
      <c r="E15" s="196"/>
      <c r="F15" s="196"/>
      <c r="G15" s="196"/>
      <c r="H15" s="196"/>
      <c r="I15" s="196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</row>
    <row r="16" spans="1:32" ht="12.75" customHeight="1">
      <c r="A16" s="193" t="s">
        <v>259</v>
      </c>
      <c r="B16" s="194"/>
      <c r="C16" s="194"/>
      <c r="D16" s="194"/>
      <c r="E16" s="194"/>
      <c r="F16" s="194"/>
      <c r="G16" s="194"/>
      <c r="H16" s="194"/>
      <c r="I16" s="194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</row>
    <row r="17" spans="1:32" ht="14.45" customHeight="1">
      <c r="A17" s="141"/>
      <c r="B17" s="142"/>
      <c r="C17" s="142"/>
      <c r="D17" s="142"/>
      <c r="E17" s="142"/>
      <c r="F17" s="142"/>
      <c r="G17" s="142"/>
      <c r="H17" s="142"/>
      <c r="I17" s="142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</row>
    <row r="18" spans="1:32">
      <c r="A18" s="227" t="s">
        <v>260</v>
      </c>
      <c r="B18" s="196"/>
      <c r="C18" s="196"/>
      <c r="D18" s="196"/>
      <c r="E18" s="196"/>
      <c r="F18" s="196"/>
      <c r="G18" s="196"/>
      <c r="H18" s="196"/>
      <c r="I18" s="196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</row>
    <row r="19" spans="1:32" s="85" customFormat="1">
      <c r="A19" s="224" t="s">
        <v>10</v>
      </c>
      <c r="B19" s="196"/>
      <c r="C19" s="196"/>
      <c r="D19" s="196"/>
      <c r="E19" s="196"/>
      <c r="F19" s="196"/>
      <c r="G19" s="196"/>
      <c r="H19" s="196"/>
      <c r="I19" s="196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</row>
    <row r="20" spans="1:32" s="86" customFormat="1" ht="16.149999999999999" customHeight="1">
      <c r="A20" s="195" t="s">
        <v>266</v>
      </c>
      <c r="B20" s="196"/>
      <c r="C20" s="196"/>
      <c r="D20" s="196"/>
      <c r="E20" s="196"/>
      <c r="F20" s="196"/>
      <c r="G20" s="196"/>
      <c r="H20" s="196"/>
      <c r="I20" s="196"/>
      <c r="J20" s="100"/>
      <c r="K20" s="97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</row>
    <row r="21" spans="1:32" ht="48.6" customHeight="1">
      <c r="A21" s="197" t="s">
        <v>4</v>
      </c>
      <c r="B21" s="197"/>
      <c r="C21" s="197" t="s">
        <v>11</v>
      </c>
      <c r="D21" s="218"/>
      <c r="E21" s="218"/>
      <c r="F21" s="218"/>
      <c r="G21" s="145" t="s">
        <v>138</v>
      </c>
      <c r="H21" s="145" t="s">
        <v>139</v>
      </c>
      <c r="I21" s="145" t="s">
        <v>140</v>
      </c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</row>
    <row r="22" spans="1:32" ht="15.6" customHeight="1">
      <c r="A22" s="146" t="s">
        <v>15</v>
      </c>
      <c r="B22" s="106" t="s">
        <v>141</v>
      </c>
      <c r="C22" s="219" t="s">
        <v>141</v>
      </c>
      <c r="D22" s="228"/>
      <c r="E22" s="228"/>
      <c r="F22" s="228"/>
      <c r="G22" s="107"/>
      <c r="H22" s="108">
        <f>SUM(H23,H28,H29)</f>
        <v>503164.25</v>
      </c>
      <c r="I22" s="108">
        <f>SUM(I23,I28,I29)</f>
        <v>446367.31</v>
      </c>
      <c r="J22" s="97"/>
      <c r="K22" s="99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</row>
    <row r="23" spans="1:32" ht="15.75">
      <c r="A23" s="144" t="s">
        <v>17</v>
      </c>
      <c r="B23" s="109" t="s">
        <v>142</v>
      </c>
      <c r="C23" s="215" t="s">
        <v>142</v>
      </c>
      <c r="D23" s="215"/>
      <c r="E23" s="215"/>
      <c r="F23" s="215"/>
      <c r="G23" s="110"/>
      <c r="H23" s="111">
        <f>SUM(H24:H27)</f>
        <v>494974.5</v>
      </c>
      <c r="I23" s="111">
        <v>439861.66</v>
      </c>
      <c r="J23" s="97"/>
      <c r="K23" s="99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</row>
    <row r="24" spans="1:32" ht="15.75">
      <c r="A24" s="144" t="s">
        <v>143</v>
      </c>
      <c r="B24" s="109" t="s">
        <v>83</v>
      </c>
      <c r="C24" s="215" t="s">
        <v>83</v>
      </c>
      <c r="D24" s="215"/>
      <c r="E24" s="215"/>
      <c r="F24" s="215"/>
      <c r="G24" s="110"/>
      <c r="H24" s="112">
        <v>335204.96000000002</v>
      </c>
      <c r="I24" s="112">
        <v>292270.03999999998</v>
      </c>
      <c r="J24" s="97"/>
      <c r="K24" s="99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</row>
    <row r="25" spans="1:32" ht="14.45" customHeight="1">
      <c r="A25" s="144" t="s">
        <v>144</v>
      </c>
      <c r="B25" s="113" t="s">
        <v>145</v>
      </c>
      <c r="C25" s="217" t="s">
        <v>145</v>
      </c>
      <c r="D25" s="217"/>
      <c r="E25" s="217"/>
      <c r="F25" s="217"/>
      <c r="G25" s="110"/>
      <c r="H25" s="112">
        <v>155267.91</v>
      </c>
      <c r="I25" s="112">
        <v>144422.22</v>
      </c>
      <c r="J25" s="97"/>
      <c r="K25" s="99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</row>
    <row r="26" spans="1:32" ht="15.6" customHeight="1">
      <c r="A26" s="144" t="s">
        <v>146</v>
      </c>
      <c r="B26" s="109" t="s">
        <v>147</v>
      </c>
      <c r="C26" s="217" t="s">
        <v>147</v>
      </c>
      <c r="D26" s="217"/>
      <c r="E26" s="217"/>
      <c r="F26" s="217"/>
      <c r="G26" s="110"/>
      <c r="H26" s="112">
        <v>3693.24</v>
      </c>
      <c r="I26" s="112">
        <v>43.98</v>
      </c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</row>
    <row r="27" spans="1:32" ht="14.45" customHeight="1">
      <c r="A27" s="144" t="s">
        <v>148</v>
      </c>
      <c r="B27" s="113" t="s">
        <v>149</v>
      </c>
      <c r="C27" s="217" t="s">
        <v>149</v>
      </c>
      <c r="D27" s="217"/>
      <c r="E27" s="217"/>
      <c r="F27" s="217"/>
      <c r="G27" s="110"/>
      <c r="H27" s="112">
        <v>808.39</v>
      </c>
      <c r="I27" s="112">
        <v>3125.42</v>
      </c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</row>
    <row r="28" spans="1:32" ht="14.45" customHeight="1">
      <c r="A28" s="144" t="s">
        <v>29</v>
      </c>
      <c r="B28" s="109" t="s">
        <v>150</v>
      </c>
      <c r="C28" s="217" t="s">
        <v>150</v>
      </c>
      <c r="D28" s="217"/>
      <c r="E28" s="217"/>
      <c r="F28" s="217"/>
      <c r="G28" s="110"/>
      <c r="H28" s="111"/>
      <c r="I28" s="151"/>
      <c r="J28" s="97"/>
      <c r="K28" s="101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</row>
    <row r="29" spans="1:32" ht="15.6" customHeight="1">
      <c r="A29" s="144" t="s">
        <v>50</v>
      </c>
      <c r="B29" s="109" t="s">
        <v>151</v>
      </c>
      <c r="C29" s="217" t="s">
        <v>151</v>
      </c>
      <c r="D29" s="217"/>
      <c r="E29" s="217"/>
      <c r="F29" s="217"/>
      <c r="G29" s="110"/>
      <c r="H29" s="111">
        <f>SUM(H30)+SUM(H31)</f>
        <v>8189.75</v>
      </c>
      <c r="I29" s="111">
        <f>SUM(I30)+SUM(I31)</f>
        <v>6505.65</v>
      </c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</row>
    <row r="30" spans="1:32" ht="14.45" customHeight="1">
      <c r="A30" s="144" t="s">
        <v>152</v>
      </c>
      <c r="B30" s="113" t="s">
        <v>153</v>
      </c>
      <c r="C30" s="217" t="s">
        <v>153</v>
      </c>
      <c r="D30" s="217"/>
      <c r="E30" s="217"/>
      <c r="F30" s="217"/>
      <c r="G30" s="110" t="s">
        <v>248</v>
      </c>
      <c r="H30" s="112">
        <v>8189.75</v>
      </c>
      <c r="I30" s="112">
        <v>6505.65</v>
      </c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</row>
    <row r="31" spans="1:32" ht="14.45" customHeight="1">
      <c r="A31" s="144" t="s">
        <v>154</v>
      </c>
      <c r="B31" s="113" t="s">
        <v>155</v>
      </c>
      <c r="C31" s="217" t="s">
        <v>155</v>
      </c>
      <c r="D31" s="217"/>
      <c r="E31" s="217"/>
      <c r="F31" s="217"/>
      <c r="G31" s="110"/>
      <c r="H31" s="112"/>
      <c r="I31" s="112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</row>
    <row r="32" spans="1:32" ht="14.45" customHeight="1">
      <c r="A32" s="146" t="s">
        <v>54</v>
      </c>
      <c r="B32" s="106" t="s">
        <v>156</v>
      </c>
      <c r="C32" s="219" t="s">
        <v>156</v>
      </c>
      <c r="D32" s="219"/>
      <c r="E32" s="219"/>
      <c r="F32" s="219"/>
      <c r="G32" s="107" t="s">
        <v>256</v>
      </c>
      <c r="H32" s="108">
        <f>SUM(H33:H46)</f>
        <v>501813.22000000003</v>
      </c>
      <c r="I32" s="108">
        <f>SUM(I33:I46)</f>
        <v>447020.14000000007</v>
      </c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</row>
    <row r="33" spans="1:32" ht="14.45" customHeight="1">
      <c r="A33" s="144" t="s">
        <v>17</v>
      </c>
      <c r="B33" s="109" t="s">
        <v>157</v>
      </c>
      <c r="C33" s="217" t="s">
        <v>158</v>
      </c>
      <c r="D33" s="216"/>
      <c r="E33" s="216"/>
      <c r="F33" s="216"/>
      <c r="G33" s="110" t="s">
        <v>249</v>
      </c>
      <c r="H33" s="112">
        <v>433569.45</v>
      </c>
      <c r="I33" s="112">
        <v>399371.26</v>
      </c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</row>
    <row r="34" spans="1:32" ht="14.45" customHeight="1">
      <c r="A34" s="144" t="s">
        <v>29</v>
      </c>
      <c r="B34" s="109" t="s">
        <v>159</v>
      </c>
      <c r="C34" s="217" t="s">
        <v>160</v>
      </c>
      <c r="D34" s="216"/>
      <c r="E34" s="216"/>
      <c r="F34" s="216"/>
      <c r="G34" s="110"/>
      <c r="H34" s="112">
        <v>12441.25</v>
      </c>
      <c r="I34" s="112">
        <v>8574.9</v>
      </c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</row>
    <row r="35" spans="1:32" ht="15.6" customHeight="1">
      <c r="A35" s="144" t="s">
        <v>50</v>
      </c>
      <c r="B35" s="109" t="s">
        <v>161</v>
      </c>
      <c r="C35" s="217" t="s">
        <v>162</v>
      </c>
      <c r="D35" s="216"/>
      <c r="E35" s="216"/>
      <c r="F35" s="216"/>
      <c r="G35" s="110"/>
      <c r="H35" s="112">
        <v>12496.86</v>
      </c>
      <c r="I35" s="112">
        <v>6735.74</v>
      </c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</row>
    <row r="36" spans="1:32" ht="15.75">
      <c r="A36" s="144" t="s">
        <v>52</v>
      </c>
      <c r="B36" s="109" t="s">
        <v>163</v>
      </c>
      <c r="C36" s="215" t="s">
        <v>164</v>
      </c>
      <c r="D36" s="216"/>
      <c r="E36" s="216"/>
      <c r="F36" s="216"/>
      <c r="G36" s="110"/>
      <c r="H36" s="112"/>
      <c r="I36" s="112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</row>
    <row r="37" spans="1:32" ht="15.75">
      <c r="A37" s="144" t="s">
        <v>78</v>
      </c>
      <c r="B37" s="109" t="s">
        <v>165</v>
      </c>
      <c r="C37" s="215" t="s">
        <v>166</v>
      </c>
      <c r="D37" s="216"/>
      <c r="E37" s="216"/>
      <c r="F37" s="216"/>
      <c r="G37" s="110"/>
      <c r="H37" s="112">
        <v>3631.54</v>
      </c>
      <c r="I37" s="112">
        <v>2651.7</v>
      </c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</row>
    <row r="38" spans="1:32" ht="14.45" customHeight="1">
      <c r="A38" s="144" t="s">
        <v>167</v>
      </c>
      <c r="B38" s="109" t="s">
        <v>168</v>
      </c>
      <c r="C38" s="215" t="s">
        <v>169</v>
      </c>
      <c r="D38" s="216"/>
      <c r="E38" s="216"/>
      <c r="F38" s="216"/>
      <c r="G38" s="110"/>
      <c r="H38" s="112">
        <v>792.02</v>
      </c>
      <c r="I38" s="112">
        <v>259.82</v>
      </c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</row>
    <row r="39" spans="1:32" ht="14.45" customHeight="1">
      <c r="A39" s="144" t="s">
        <v>170</v>
      </c>
      <c r="B39" s="109" t="s">
        <v>171</v>
      </c>
      <c r="C39" s="215" t="s">
        <v>172</v>
      </c>
      <c r="D39" s="216"/>
      <c r="E39" s="216"/>
      <c r="F39" s="216"/>
      <c r="G39" s="110"/>
      <c r="H39" s="112"/>
      <c r="I39" s="112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</row>
    <row r="40" spans="1:32" ht="14.45" customHeight="1">
      <c r="A40" s="144" t="s">
        <v>173</v>
      </c>
      <c r="B40" s="109" t="s">
        <v>174</v>
      </c>
      <c r="C40" s="217" t="s">
        <v>174</v>
      </c>
      <c r="D40" s="216"/>
      <c r="E40" s="216"/>
      <c r="F40" s="216"/>
      <c r="G40" s="110"/>
      <c r="H40" s="112"/>
      <c r="I40" s="112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</row>
    <row r="41" spans="1:32" ht="15.75" customHeight="1">
      <c r="A41" s="144" t="s">
        <v>175</v>
      </c>
      <c r="B41" s="109" t="s">
        <v>176</v>
      </c>
      <c r="C41" s="215" t="s">
        <v>176</v>
      </c>
      <c r="D41" s="216"/>
      <c r="E41" s="216"/>
      <c r="F41" s="216"/>
      <c r="G41" s="110"/>
      <c r="H41" s="112">
        <v>26969.51</v>
      </c>
      <c r="I41" s="112">
        <v>22964.14</v>
      </c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</row>
    <row r="42" spans="1:32" ht="15.75" customHeight="1">
      <c r="A42" s="144" t="s">
        <v>177</v>
      </c>
      <c r="B42" s="109" t="s">
        <v>178</v>
      </c>
      <c r="C42" s="217" t="s">
        <v>179</v>
      </c>
      <c r="D42" s="218"/>
      <c r="E42" s="218"/>
      <c r="F42" s="218"/>
      <c r="G42" s="110"/>
      <c r="H42" s="112"/>
      <c r="I42" s="112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</row>
    <row r="43" spans="1:32" ht="15.75">
      <c r="A43" s="144" t="s">
        <v>180</v>
      </c>
      <c r="B43" s="109" t="s">
        <v>181</v>
      </c>
      <c r="C43" s="217" t="s">
        <v>182</v>
      </c>
      <c r="D43" s="216"/>
      <c r="E43" s="216"/>
      <c r="F43" s="216"/>
      <c r="G43" s="110"/>
      <c r="H43" s="112"/>
      <c r="I43" s="112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</row>
    <row r="44" spans="1:32" ht="15.75">
      <c r="A44" s="144" t="s">
        <v>183</v>
      </c>
      <c r="B44" s="109" t="s">
        <v>184</v>
      </c>
      <c r="C44" s="217" t="s">
        <v>185</v>
      </c>
      <c r="D44" s="216"/>
      <c r="E44" s="216"/>
      <c r="F44" s="216"/>
      <c r="G44" s="110"/>
      <c r="H44" s="112"/>
      <c r="I44" s="112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</row>
    <row r="45" spans="1:32" ht="15.75">
      <c r="A45" s="144" t="s">
        <v>186</v>
      </c>
      <c r="B45" s="109" t="s">
        <v>187</v>
      </c>
      <c r="C45" s="217" t="s">
        <v>188</v>
      </c>
      <c r="D45" s="216"/>
      <c r="E45" s="216"/>
      <c r="F45" s="216"/>
      <c r="G45" s="110"/>
      <c r="H45" s="112">
        <v>11912.59</v>
      </c>
      <c r="I45" s="112">
        <v>6462.58</v>
      </c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</row>
    <row r="46" spans="1:32" ht="15.75">
      <c r="A46" s="144" t="s">
        <v>189</v>
      </c>
      <c r="B46" s="109" t="s">
        <v>190</v>
      </c>
      <c r="C46" s="198" t="s">
        <v>191</v>
      </c>
      <c r="D46" s="199"/>
      <c r="E46" s="199"/>
      <c r="F46" s="200"/>
      <c r="G46" s="110"/>
      <c r="H46" s="112"/>
      <c r="I46" s="112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</row>
    <row r="47" spans="1:32" ht="15.75">
      <c r="A47" s="106" t="s">
        <v>56</v>
      </c>
      <c r="B47" s="114" t="s">
        <v>192</v>
      </c>
      <c r="C47" s="209" t="s">
        <v>192</v>
      </c>
      <c r="D47" s="207"/>
      <c r="E47" s="207"/>
      <c r="F47" s="208"/>
      <c r="G47" s="107"/>
      <c r="H47" s="108">
        <f>H22-H32</f>
        <v>1351.0299999999697</v>
      </c>
      <c r="I47" s="108">
        <f>I22-I32</f>
        <v>-652.83000000007451</v>
      </c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</row>
    <row r="48" spans="1:32" ht="15.75">
      <c r="A48" s="106" t="s">
        <v>81</v>
      </c>
      <c r="B48" s="106" t="s">
        <v>193</v>
      </c>
      <c r="C48" s="206" t="s">
        <v>193</v>
      </c>
      <c r="D48" s="207"/>
      <c r="E48" s="207"/>
      <c r="F48" s="208"/>
      <c r="G48" s="125"/>
      <c r="H48" s="108">
        <f>IF(TYPE(H49)=1,H49,0)-IF(TYPE(H50)=1,H50,0)-IF(TYPE(H51)=1,H51,0)</f>
        <v>600.91999999999996</v>
      </c>
      <c r="I48" s="108">
        <f>IF(TYPE(I49)=1,I49,0)-IF(TYPE(I50)=1,I50,0)-IF(TYPE(I51)=1,I51,0)</f>
        <v>2092.36</v>
      </c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</row>
    <row r="49" spans="1:32" ht="15.75">
      <c r="A49" s="113" t="s">
        <v>194</v>
      </c>
      <c r="B49" s="109" t="s">
        <v>195</v>
      </c>
      <c r="C49" s="198" t="s">
        <v>196</v>
      </c>
      <c r="D49" s="199"/>
      <c r="E49" s="199"/>
      <c r="F49" s="200"/>
      <c r="G49" s="126" t="s">
        <v>248</v>
      </c>
      <c r="H49" s="111">
        <v>600.91999999999996</v>
      </c>
      <c r="I49" s="112">
        <v>2092.36</v>
      </c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</row>
    <row r="50" spans="1:32" ht="15.75">
      <c r="A50" s="113" t="s">
        <v>29</v>
      </c>
      <c r="B50" s="109" t="s">
        <v>197</v>
      </c>
      <c r="C50" s="198" t="s">
        <v>197</v>
      </c>
      <c r="D50" s="199"/>
      <c r="E50" s="199"/>
      <c r="F50" s="200"/>
      <c r="G50" s="126"/>
      <c r="H50" s="112"/>
      <c r="I50" s="112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</row>
    <row r="51" spans="1:32" ht="15.75">
      <c r="A51" s="113" t="s">
        <v>198</v>
      </c>
      <c r="B51" s="109" t="s">
        <v>199</v>
      </c>
      <c r="C51" s="198" t="s">
        <v>200</v>
      </c>
      <c r="D51" s="199"/>
      <c r="E51" s="199"/>
      <c r="F51" s="200"/>
      <c r="G51" s="126"/>
      <c r="H51" s="112"/>
      <c r="I51" s="112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</row>
    <row r="52" spans="1:32" ht="24" customHeight="1">
      <c r="A52" s="106" t="s">
        <v>88</v>
      </c>
      <c r="B52" s="114" t="s">
        <v>201</v>
      </c>
      <c r="C52" s="209" t="s">
        <v>201</v>
      </c>
      <c r="D52" s="207"/>
      <c r="E52" s="207"/>
      <c r="F52" s="208"/>
      <c r="G52" s="125"/>
      <c r="H52" s="112"/>
      <c r="I52" s="112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</row>
    <row r="53" spans="1:32" ht="15.6" customHeight="1">
      <c r="A53" s="106" t="s">
        <v>114</v>
      </c>
      <c r="B53" s="114" t="s">
        <v>202</v>
      </c>
      <c r="C53" s="211" t="s">
        <v>202</v>
      </c>
      <c r="D53" s="212"/>
      <c r="E53" s="212"/>
      <c r="F53" s="213"/>
      <c r="G53" s="125"/>
      <c r="H53" s="112"/>
      <c r="I53" s="112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</row>
    <row r="54" spans="1:32" ht="21.6" customHeight="1">
      <c r="A54" s="106" t="s">
        <v>126</v>
      </c>
      <c r="B54" s="114" t="s">
        <v>203</v>
      </c>
      <c r="C54" s="209" t="s">
        <v>203</v>
      </c>
      <c r="D54" s="207"/>
      <c r="E54" s="207"/>
      <c r="F54" s="208"/>
      <c r="G54" s="125"/>
      <c r="H54" s="112"/>
      <c r="I54" s="112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</row>
    <row r="55" spans="1:32" ht="15.6" customHeight="1">
      <c r="A55" s="106" t="s">
        <v>204</v>
      </c>
      <c r="B55" s="106" t="s">
        <v>205</v>
      </c>
      <c r="C55" s="214" t="s">
        <v>205</v>
      </c>
      <c r="D55" s="212"/>
      <c r="E55" s="212"/>
      <c r="F55" s="213"/>
      <c r="G55" s="125"/>
      <c r="H55" s="108">
        <f>SUM(H47,H48,H52,H53,H54)</f>
        <v>1951.9499999999698</v>
      </c>
      <c r="I55" s="108">
        <f>SUM(I47,I48,I52,I53,I54)</f>
        <v>1439.5299999999256</v>
      </c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</row>
    <row r="56" spans="1:32" ht="15.75">
      <c r="A56" s="106" t="s">
        <v>17</v>
      </c>
      <c r="B56" s="106" t="s">
        <v>206</v>
      </c>
      <c r="C56" s="206" t="s">
        <v>206</v>
      </c>
      <c r="D56" s="207"/>
      <c r="E56" s="207"/>
      <c r="F56" s="208"/>
      <c r="G56" s="125"/>
      <c r="H56" s="112"/>
      <c r="I56" s="112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</row>
    <row r="57" spans="1:32" ht="15.75">
      <c r="A57" s="106" t="s">
        <v>207</v>
      </c>
      <c r="B57" s="114" t="s">
        <v>208</v>
      </c>
      <c r="C57" s="209" t="s">
        <v>208</v>
      </c>
      <c r="D57" s="207"/>
      <c r="E57" s="207"/>
      <c r="F57" s="208"/>
      <c r="G57" s="125"/>
      <c r="H57" s="108">
        <f>SUM(H55,H56)</f>
        <v>1951.9499999999698</v>
      </c>
      <c r="I57" s="108">
        <f>SUM(I55,I56)</f>
        <v>1439.5299999999256</v>
      </c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</row>
    <row r="58" spans="1:32" ht="15.75">
      <c r="A58" s="113" t="s">
        <v>17</v>
      </c>
      <c r="B58" s="109" t="s">
        <v>209</v>
      </c>
      <c r="C58" s="198" t="s">
        <v>209</v>
      </c>
      <c r="D58" s="199"/>
      <c r="E58" s="199"/>
      <c r="F58" s="200"/>
      <c r="G58" s="126"/>
      <c r="H58" s="111"/>
      <c r="I58" s="111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</row>
    <row r="59" spans="1:32" ht="15.75">
      <c r="A59" s="113" t="s">
        <v>29</v>
      </c>
      <c r="B59" s="109" t="s">
        <v>210</v>
      </c>
      <c r="C59" s="198" t="s">
        <v>210</v>
      </c>
      <c r="D59" s="199"/>
      <c r="E59" s="199"/>
      <c r="F59" s="200"/>
      <c r="G59" s="126"/>
      <c r="H59" s="111"/>
      <c r="I59" s="111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</row>
    <row r="60" spans="1:32" ht="15.75" customHeight="1">
      <c r="A60" s="115"/>
      <c r="B60" s="115"/>
      <c r="C60" s="115"/>
      <c r="D60" s="115"/>
      <c r="E60" s="143"/>
      <c r="F60" s="143"/>
      <c r="G60" s="116"/>
      <c r="H60" s="116"/>
      <c r="I60" s="116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</row>
    <row r="61" spans="1:32" s="85" customFormat="1" ht="21.6" customHeight="1">
      <c r="A61" s="204" t="s">
        <v>275</v>
      </c>
      <c r="B61" s="204"/>
      <c r="C61" s="204"/>
      <c r="D61" s="204"/>
      <c r="E61" s="204"/>
      <c r="F61" s="204"/>
      <c r="G61" s="117"/>
      <c r="H61" s="205" t="s">
        <v>276</v>
      </c>
      <c r="I61" s="205"/>
      <c r="J61" s="99"/>
      <c r="K61" s="97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</row>
    <row r="62" spans="1:32" s="85" customFormat="1" ht="13.9" customHeight="1">
      <c r="A62" s="201" t="s">
        <v>211</v>
      </c>
      <c r="B62" s="201"/>
      <c r="C62" s="201"/>
      <c r="D62" s="201"/>
      <c r="E62" s="201"/>
      <c r="F62" s="201"/>
      <c r="G62" s="118" t="s">
        <v>0</v>
      </c>
      <c r="H62" s="202" t="s">
        <v>1</v>
      </c>
      <c r="I62" s="202"/>
      <c r="J62" s="99"/>
      <c r="K62" s="97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</row>
    <row r="63" spans="1:32" s="85" customFormat="1" ht="14.45" customHeight="1">
      <c r="A63" s="102"/>
      <c r="B63" s="102"/>
      <c r="C63" s="102"/>
      <c r="D63" s="102"/>
      <c r="E63" s="102"/>
      <c r="F63" s="102"/>
      <c r="G63" s="102"/>
      <c r="H63" s="103"/>
      <c r="I63" s="103"/>
      <c r="J63" s="99"/>
      <c r="K63" s="97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</row>
    <row r="64" spans="1:32" s="85" customFormat="1" ht="16.149999999999999" customHeight="1">
      <c r="A64" s="210" t="s">
        <v>261</v>
      </c>
      <c r="B64" s="210"/>
      <c r="C64" s="210"/>
      <c r="D64" s="210"/>
      <c r="E64" s="210"/>
      <c r="F64" s="210"/>
      <c r="G64" s="147" t="s">
        <v>247</v>
      </c>
      <c r="H64" s="203" t="s">
        <v>3</v>
      </c>
      <c r="I64" s="203"/>
      <c r="J64" s="99"/>
      <c r="K64" s="97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</row>
    <row r="65" spans="1:32" ht="14.45" customHeight="1">
      <c r="A65" s="191" t="s">
        <v>212</v>
      </c>
      <c r="B65" s="191"/>
      <c r="C65" s="191"/>
      <c r="D65" s="191"/>
      <c r="E65" s="191"/>
      <c r="F65" s="191"/>
      <c r="G65" s="119" t="s">
        <v>213</v>
      </c>
      <c r="H65" s="192" t="s">
        <v>1</v>
      </c>
      <c r="I65" s="192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</row>
    <row r="66" spans="1:32" ht="1.9" customHeight="1">
      <c r="A66" s="143"/>
      <c r="B66" s="143"/>
      <c r="C66" s="143"/>
      <c r="D66" s="143"/>
      <c r="E66" s="143"/>
      <c r="F66" s="143"/>
      <c r="G66" s="143"/>
      <c r="H66" s="143"/>
      <c r="I66" s="143"/>
    </row>
    <row r="67" spans="1:32" ht="13.15" hidden="1" customHeight="1">
      <c r="A67" s="133"/>
      <c r="B67" s="133"/>
      <c r="C67" s="133"/>
      <c r="D67" s="133"/>
      <c r="E67" s="133"/>
      <c r="F67" s="133"/>
      <c r="G67" s="133"/>
      <c r="H67" s="133"/>
      <c r="I67" s="133"/>
      <c r="J67" s="5"/>
    </row>
    <row r="68" spans="1:32" ht="14.45" hidden="1" customHeight="1">
      <c r="A68" s="128"/>
      <c r="B68" s="128"/>
      <c r="C68" s="128"/>
      <c r="D68" s="128"/>
      <c r="E68" s="2"/>
      <c r="F68" s="128"/>
      <c r="G68" s="128"/>
      <c r="H68" s="127"/>
      <c r="I68" s="128"/>
    </row>
    <row r="69" spans="1:32" ht="14.45" hidden="1" customHeight="1"/>
    <row r="70" spans="1:32" ht="14.45" hidden="1" customHeight="1"/>
    <row r="71" spans="1:32" ht="14.45" hidden="1" customHeight="1"/>
    <row r="72" spans="1:32" ht="14.45" hidden="1" customHeight="1"/>
    <row r="79" spans="1:32" ht="4.9000000000000004" customHeight="1"/>
    <row r="80" spans="1:3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t="5.45" customHeight="1"/>
    <row r="106" ht="5.45" hidden="1" customHeight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</sheetData>
  <mergeCells count="63">
    <mergeCell ref="F3:I3"/>
    <mergeCell ref="A11:I11"/>
    <mergeCell ref="A12:I12"/>
    <mergeCell ref="A13:I13"/>
    <mergeCell ref="C29:F29"/>
    <mergeCell ref="A14:I14"/>
    <mergeCell ref="A15:I15"/>
    <mergeCell ref="A18:I18"/>
    <mergeCell ref="A19:I19"/>
    <mergeCell ref="C21:F21"/>
    <mergeCell ref="C22:F22"/>
    <mergeCell ref="C23:F23"/>
    <mergeCell ref="C24:F24"/>
    <mergeCell ref="C25:F25"/>
    <mergeCell ref="C26:F26"/>
    <mergeCell ref="C27:F27"/>
    <mergeCell ref="C28:F28"/>
    <mergeCell ref="A6:I6"/>
    <mergeCell ref="A7:I7"/>
    <mergeCell ref="A8:I8"/>
    <mergeCell ref="A9:I9"/>
    <mergeCell ref="A10:I10"/>
    <mergeCell ref="C35:F35"/>
    <mergeCell ref="C30:F30"/>
    <mergeCell ref="C31:F31"/>
    <mergeCell ref="C32:F32"/>
    <mergeCell ref="C33:F33"/>
    <mergeCell ref="C34:F34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52:F52"/>
    <mergeCell ref="C53:F53"/>
    <mergeCell ref="C54:F54"/>
    <mergeCell ref="C55:F55"/>
    <mergeCell ref="C46:F46"/>
    <mergeCell ref="C47:F47"/>
    <mergeCell ref="C48:F48"/>
    <mergeCell ref="C49:F49"/>
    <mergeCell ref="C50:F50"/>
    <mergeCell ref="A65:F65"/>
    <mergeCell ref="H65:I65"/>
    <mergeCell ref="A16:I16"/>
    <mergeCell ref="A20:I20"/>
    <mergeCell ref="A21:B21"/>
    <mergeCell ref="C59:F59"/>
    <mergeCell ref="A62:F62"/>
    <mergeCell ref="H62:I62"/>
    <mergeCell ref="H64:I64"/>
    <mergeCell ref="A61:F61"/>
    <mergeCell ref="H61:I61"/>
    <mergeCell ref="C56:F56"/>
    <mergeCell ref="C57:F57"/>
    <mergeCell ref="C58:F58"/>
    <mergeCell ref="A64:F64"/>
    <mergeCell ref="C51:F51"/>
  </mergeCells>
  <pageMargins left="0.31496062992125984" right="0.11811023622047245" top="0.35433070866141736" bottom="0.19685039370078741" header="0.31496062992125984" footer="0.31496062992125984"/>
  <pageSetup paperSize="9" scale="8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A26" sqref="A26:N26"/>
    </sheetView>
  </sheetViews>
  <sheetFormatPr defaultRowHeight="15"/>
  <cols>
    <col min="1" max="1" width="7.28515625" customWidth="1"/>
    <col min="2" max="2" width="24.7109375" customWidth="1"/>
    <col min="3" max="4" width="10.7109375" customWidth="1"/>
    <col min="7" max="7" width="10.140625" customWidth="1"/>
    <col min="8" max="8" width="8.85546875" customWidth="1"/>
    <col min="9" max="9" width="10.28515625" customWidth="1"/>
    <col min="10" max="10" width="10" customWidth="1"/>
    <col min="11" max="11" width="10.85546875" customWidth="1"/>
    <col min="12" max="12" width="7.85546875" customWidth="1"/>
    <col min="13" max="13" width="13.140625" customWidth="1"/>
  </cols>
  <sheetData>
    <row r="1" spans="1:13">
      <c r="A1" s="124"/>
      <c r="B1" s="84"/>
      <c r="C1" s="84"/>
      <c r="D1" s="84"/>
      <c r="E1" s="84"/>
      <c r="F1" s="84"/>
      <c r="G1" s="84"/>
      <c r="H1" s="84"/>
      <c r="I1" s="134"/>
      <c r="J1" s="134"/>
      <c r="K1" s="134"/>
      <c r="L1" s="84"/>
      <c r="M1" s="84"/>
    </row>
    <row r="2" spans="1:13">
      <c r="A2" s="124"/>
      <c r="B2" s="84"/>
      <c r="C2" s="84"/>
      <c r="D2" s="84"/>
      <c r="E2" s="84"/>
      <c r="F2" s="84"/>
      <c r="G2" s="84"/>
      <c r="H2" s="225" t="s">
        <v>214</v>
      </c>
      <c r="I2" s="159"/>
      <c r="J2" s="159"/>
      <c r="K2" s="159"/>
      <c r="L2" s="159"/>
      <c r="M2" s="159"/>
    </row>
    <row r="3" spans="1:13">
      <c r="A3" s="124"/>
      <c r="B3" s="84"/>
      <c r="C3" s="84"/>
      <c r="D3" s="84"/>
      <c r="E3" s="84"/>
      <c r="F3" s="84"/>
      <c r="G3" s="84"/>
      <c r="H3" s="84"/>
      <c r="I3" s="84" t="s">
        <v>215</v>
      </c>
      <c r="J3" s="84"/>
      <c r="K3" s="84"/>
      <c r="L3" s="84"/>
      <c r="M3" s="84"/>
    </row>
    <row r="4" spans="1:13">
      <c r="A4" s="12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>
      <c r="A5" s="229" t="s">
        <v>216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</row>
    <row r="6" spans="1:13">
      <c r="A6" s="229" t="s">
        <v>267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</row>
    <row r="7" spans="1:13">
      <c r="A7" s="12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13">
      <c r="A8" s="229" t="s">
        <v>217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</row>
    <row r="9" spans="1:13">
      <c r="A9" s="124"/>
      <c r="B9" s="84"/>
      <c r="C9" s="84"/>
      <c r="D9" s="84"/>
      <c r="E9" s="84" t="s">
        <v>268</v>
      </c>
      <c r="F9" s="84"/>
      <c r="G9" s="84"/>
      <c r="H9" s="84"/>
      <c r="I9" s="84"/>
      <c r="J9" s="84"/>
      <c r="K9" s="84"/>
      <c r="L9" s="84"/>
      <c r="M9" s="84"/>
    </row>
    <row r="10" spans="1:13" ht="14.45" customHeight="1">
      <c r="A10" s="231" t="s">
        <v>4</v>
      </c>
      <c r="B10" s="231" t="s">
        <v>218</v>
      </c>
      <c r="C10" s="231" t="s">
        <v>219</v>
      </c>
      <c r="D10" s="231" t="s">
        <v>220</v>
      </c>
      <c r="E10" s="231"/>
      <c r="F10" s="231"/>
      <c r="G10" s="231"/>
      <c r="H10" s="231"/>
      <c r="I10" s="231"/>
      <c r="J10" s="232"/>
      <c r="K10" s="232"/>
      <c r="L10" s="231"/>
      <c r="M10" s="231" t="s">
        <v>221</v>
      </c>
    </row>
    <row r="11" spans="1:13" ht="122.45" customHeight="1">
      <c r="A11" s="231"/>
      <c r="B11" s="231"/>
      <c r="C11" s="231"/>
      <c r="D11" s="135" t="s">
        <v>269</v>
      </c>
      <c r="E11" s="135" t="s">
        <v>222</v>
      </c>
      <c r="F11" s="135" t="s">
        <v>270</v>
      </c>
      <c r="G11" s="135" t="s">
        <v>223</v>
      </c>
      <c r="H11" s="135" t="s">
        <v>271</v>
      </c>
      <c r="I11" s="120" t="s">
        <v>224</v>
      </c>
      <c r="J11" s="135" t="s">
        <v>225</v>
      </c>
      <c r="K11" s="121" t="s">
        <v>226</v>
      </c>
      <c r="L11" s="122" t="s">
        <v>227</v>
      </c>
      <c r="M11" s="231"/>
    </row>
    <row r="12" spans="1:13">
      <c r="A12" s="87">
        <v>1</v>
      </c>
      <c r="B12" s="87">
        <v>2</v>
      </c>
      <c r="C12" s="87">
        <v>3</v>
      </c>
      <c r="D12" s="87">
        <v>4</v>
      </c>
      <c r="E12" s="87">
        <v>5</v>
      </c>
      <c r="F12" s="87">
        <v>6</v>
      </c>
      <c r="G12" s="87">
        <v>7</v>
      </c>
      <c r="H12" s="87">
        <v>8</v>
      </c>
      <c r="I12" s="87">
        <v>9</v>
      </c>
      <c r="J12" s="87">
        <v>10</v>
      </c>
      <c r="K12" s="88" t="s">
        <v>228</v>
      </c>
      <c r="L12" s="87">
        <v>12</v>
      </c>
      <c r="M12" s="87">
        <v>13</v>
      </c>
    </row>
    <row r="13" spans="1:13" ht="83.45" customHeight="1">
      <c r="A13" s="135" t="s">
        <v>229</v>
      </c>
      <c r="B13" s="89" t="s">
        <v>230</v>
      </c>
      <c r="C13" s="93">
        <f t="shared" ref="C13:L13" si="0">SUM(C14:C15)</f>
        <v>222235.41</v>
      </c>
      <c r="D13" s="93">
        <f t="shared" si="0"/>
        <v>331139.32</v>
      </c>
      <c r="E13" s="93">
        <f t="shared" si="0"/>
        <v>0</v>
      </c>
      <c r="F13" s="93">
        <f t="shared" si="0"/>
        <v>0</v>
      </c>
      <c r="G13" s="93">
        <f t="shared" si="0"/>
        <v>0</v>
      </c>
      <c r="H13" s="93">
        <f t="shared" si="0"/>
        <v>0</v>
      </c>
      <c r="I13" s="93">
        <f t="shared" si="0"/>
        <v>-335203.8</v>
      </c>
      <c r="J13" s="93">
        <f t="shared" si="0"/>
        <v>0</v>
      </c>
      <c r="K13" s="93">
        <f t="shared" si="0"/>
        <v>0</v>
      </c>
      <c r="L13" s="93">
        <f t="shared" si="0"/>
        <v>0</v>
      </c>
      <c r="M13" s="93">
        <f t="shared" ref="M13:M25" si="1">SUM(C13:L13)</f>
        <v>218170.93</v>
      </c>
    </row>
    <row r="14" spans="1:13">
      <c r="A14" s="91" t="s">
        <v>231</v>
      </c>
      <c r="B14" s="92" t="s">
        <v>232</v>
      </c>
      <c r="C14" s="152">
        <v>222235.41</v>
      </c>
      <c r="D14" s="152"/>
      <c r="E14" s="152"/>
      <c r="F14" s="152"/>
      <c r="G14" s="152"/>
      <c r="H14" s="152"/>
      <c r="I14" s="152">
        <v>-4083.48</v>
      </c>
      <c r="J14" s="152"/>
      <c r="K14" s="152"/>
      <c r="L14" s="152"/>
      <c r="M14" s="90">
        <f t="shared" si="1"/>
        <v>218151.93</v>
      </c>
    </row>
    <row r="15" spans="1:13" ht="20.45" customHeight="1">
      <c r="A15" s="91" t="s">
        <v>233</v>
      </c>
      <c r="B15" s="92" t="s">
        <v>234</v>
      </c>
      <c r="C15" s="152"/>
      <c r="D15" s="152">
        <v>331139.32</v>
      </c>
      <c r="E15" s="152"/>
      <c r="F15" s="152"/>
      <c r="G15" s="152"/>
      <c r="H15" s="152"/>
      <c r="I15" s="152">
        <v>-331120.32</v>
      </c>
      <c r="J15" s="152"/>
      <c r="K15" s="152"/>
      <c r="L15" s="152"/>
      <c r="M15" s="90">
        <f t="shared" si="1"/>
        <v>19</v>
      </c>
    </row>
    <row r="16" spans="1:13" ht="81.599999999999994" customHeight="1">
      <c r="A16" s="135" t="s">
        <v>235</v>
      </c>
      <c r="B16" s="89" t="s">
        <v>236</v>
      </c>
      <c r="C16" s="93">
        <f t="shared" ref="C16:L16" si="2">SUM(C17:C18)</f>
        <v>239601.63000000006</v>
      </c>
      <c r="D16" s="93">
        <f t="shared" si="2"/>
        <v>158265.72999999998</v>
      </c>
      <c r="E16" s="93">
        <f t="shared" si="2"/>
        <v>0</v>
      </c>
      <c r="F16" s="93">
        <f t="shared" si="2"/>
        <v>5180.76</v>
      </c>
      <c r="G16" s="93">
        <f t="shared" si="2"/>
        <v>0</v>
      </c>
      <c r="H16" s="93">
        <f t="shared" si="2"/>
        <v>0</v>
      </c>
      <c r="I16" s="93">
        <f t="shared" si="2"/>
        <v>-154477.84999999998</v>
      </c>
      <c r="J16" s="93">
        <f t="shared" si="2"/>
        <v>0</v>
      </c>
      <c r="K16" s="93">
        <f t="shared" si="2"/>
        <v>0</v>
      </c>
      <c r="L16" s="93">
        <f t="shared" si="2"/>
        <v>0</v>
      </c>
      <c r="M16" s="93">
        <f t="shared" si="1"/>
        <v>248570.27000000008</v>
      </c>
    </row>
    <row r="17" spans="1:14">
      <c r="A17" s="91" t="s">
        <v>272</v>
      </c>
      <c r="B17" s="92" t="s">
        <v>232</v>
      </c>
      <c r="C17" s="152">
        <v>239601.63000000006</v>
      </c>
      <c r="D17" s="152">
        <v>21567.77</v>
      </c>
      <c r="E17" s="152"/>
      <c r="F17" s="152">
        <v>619.75</v>
      </c>
      <c r="G17" s="152"/>
      <c r="H17" s="152"/>
      <c r="I17" s="152">
        <v>-14708.58</v>
      </c>
      <c r="J17" s="152"/>
      <c r="K17" s="152"/>
      <c r="L17" s="152"/>
      <c r="M17" s="90">
        <f t="shared" si="1"/>
        <v>247080.57000000007</v>
      </c>
    </row>
    <row r="18" spans="1:14" ht="17.45" customHeight="1">
      <c r="A18" s="91" t="s">
        <v>273</v>
      </c>
      <c r="B18" s="92" t="s">
        <v>234</v>
      </c>
      <c r="C18" s="152"/>
      <c r="D18" s="152">
        <v>136697.96</v>
      </c>
      <c r="E18" s="152"/>
      <c r="F18" s="152">
        <v>4561.01</v>
      </c>
      <c r="G18" s="152"/>
      <c r="H18" s="152"/>
      <c r="I18" s="152">
        <v>-139769.26999999999</v>
      </c>
      <c r="J18" s="152"/>
      <c r="K18" s="152"/>
      <c r="L18" s="152"/>
      <c r="M18" s="90">
        <f t="shared" si="1"/>
        <v>1489.7000000000116</v>
      </c>
    </row>
    <row r="19" spans="1:14" ht="120.6" customHeight="1">
      <c r="A19" s="135" t="s">
        <v>237</v>
      </c>
      <c r="B19" s="89" t="s">
        <v>238</v>
      </c>
      <c r="C19" s="93">
        <f t="shared" ref="C19:L19" si="3">SUM(C20:C21)</f>
        <v>36208.94</v>
      </c>
      <c r="D19" s="93">
        <f t="shared" si="3"/>
        <v>0</v>
      </c>
      <c r="E19" s="93">
        <f t="shared" si="3"/>
        <v>0</v>
      </c>
      <c r="F19" s="93">
        <f t="shared" si="3"/>
        <v>0</v>
      </c>
      <c r="G19" s="93">
        <f t="shared" si="3"/>
        <v>0</v>
      </c>
      <c r="H19" s="93">
        <f t="shared" si="3"/>
        <v>0</v>
      </c>
      <c r="I19" s="93">
        <f t="shared" si="3"/>
        <v>-3693.24</v>
      </c>
      <c r="J19" s="93">
        <f>SUM(J20:J21)</f>
        <v>0</v>
      </c>
      <c r="K19" s="93">
        <f t="shared" si="3"/>
        <v>0</v>
      </c>
      <c r="L19" s="93">
        <f t="shared" si="3"/>
        <v>0</v>
      </c>
      <c r="M19" s="93">
        <f t="shared" si="1"/>
        <v>32515.700000000004</v>
      </c>
    </row>
    <row r="20" spans="1:14" ht="22.15" customHeight="1">
      <c r="A20" s="91" t="s">
        <v>239</v>
      </c>
      <c r="B20" s="92" t="s">
        <v>232</v>
      </c>
      <c r="C20" s="152">
        <v>36208.94</v>
      </c>
      <c r="D20" s="152"/>
      <c r="E20" s="152"/>
      <c r="F20" s="152"/>
      <c r="G20" s="152"/>
      <c r="H20" s="152"/>
      <c r="I20" s="152">
        <v>-3693.24</v>
      </c>
      <c r="J20" s="152"/>
      <c r="K20" s="152"/>
      <c r="L20" s="152"/>
      <c r="M20" s="90">
        <f t="shared" si="1"/>
        <v>32515.700000000004</v>
      </c>
    </row>
    <row r="21" spans="1:14" ht="23.25" customHeight="1">
      <c r="A21" s="91" t="s">
        <v>274</v>
      </c>
      <c r="B21" s="92" t="s">
        <v>234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90">
        <f t="shared" si="1"/>
        <v>0</v>
      </c>
    </row>
    <row r="22" spans="1:14">
      <c r="A22" s="135" t="s">
        <v>240</v>
      </c>
      <c r="B22" s="89" t="s">
        <v>241</v>
      </c>
      <c r="C22" s="93">
        <f t="shared" ref="C22:L22" si="4">SUM(C23:C24)</f>
        <v>11174.349999999999</v>
      </c>
      <c r="D22" s="93">
        <f t="shared" si="4"/>
        <v>340</v>
      </c>
      <c r="E22" s="93">
        <f>SUM(E23:E24)</f>
        <v>0</v>
      </c>
      <c r="F22" s="93">
        <f t="shared" si="4"/>
        <v>478.93</v>
      </c>
      <c r="G22" s="93">
        <f t="shared" si="4"/>
        <v>0</v>
      </c>
      <c r="H22" s="93">
        <f t="shared" si="4"/>
        <v>0</v>
      </c>
      <c r="I22" s="93">
        <f t="shared" si="4"/>
        <v>-808.39</v>
      </c>
      <c r="J22" s="93">
        <f>SUM(J23:J24)</f>
        <v>0</v>
      </c>
      <c r="K22" s="93">
        <f t="shared" si="4"/>
        <v>0</v>
      </c>
      <c r="L22" s="93">
        <f t="shared" si="4"/>
        <v>0</v>
      </c>
      <c r="M22" s="93">
        <f t="shared" si="1"/>
        <v>11184.89</v>
      </c>
    </row>
    <row r="23" spans="1:14">
      <c r="A23" s="91" t="s">
        <v>242</v>
      </c>
      <c r="B23" s="92" t="s">
        <v>232</v>
      </c>
      <c r="C23" s="152">
        <v>11174.349999999999</v>
      </c>
      <c r="D23" s="152"/>
      <c r="E23" s="152"/>
      <c r="F23" s="152">
        <v>478.93</v>
      </c>
      <c r="G23" s="152"/>
      <c r="H23" s="152"/>
      <c r="I23" s="152">
        <v>-808.39</v>
      </c>
      <c r="J23" s="152"/>
      <c r="K23" s="152"/>
      <c r="L23" s="152"/>
      <c r="M23" s="90">
        <f t="shared" si="1"/>
        <v>10844.89</v>
      </c>
    </row>
    <row r="24" spans="1:14" ht="15" customHeight="1">
      <c r="A24" s="91" t="s">
        <v>243</v>
      </c>
      <c r="B24" s="92" t="s">
        <v>234</v>
      </c>
      <c r="C24" s="152"/>
      <c r="D24" s="152">
        <v>340</v>
      </c>
      <c r="E24" s="152"/>
      <c r="F24" s="152"/>
      <c r="G24" s="152"/>
      <c r="H24" s="152"/>
      <c r="I24" s="152"/>
      <c r="J24" s="152"/>
      <c r="K24" s="152"/>
      <c r="L24" s="152"/>
      <c r="M24" s="90">
        <f t="shared" si="1"/>
        <v>340</v>
      </c>
    </row>
    <row r="25" spans="1:14" ht="28.5">
      <c r="A25" s="135" t="s">
        <v>244</v>
      </c>
      <c r="B25" s="89" t="s">
        <v>245</v>
      </c>
      <c r="C25" s="93">
        <f t="shared" ref="C25:L25" si="5">SUM(C13,C16,C19,C22)</f>
        <v>509220.33</v>
      </c>
      <c r="D25" s="93">
        <f t="shared" si="5"/>
        <v>489745.05</v>
      </c>
      <c r="E25" s="93">
        <f t="shared" si="5"/>
        <v>0</v>
      </c>
      <c r="F25" s="93">
        <f t="shared" si="5"/>
        <v>5659.6900000000005</v>
      </c>
      <c r="G25" s="93">
        <f t="shared" si="5"/>
        <v>0</v>
      </c>
      <c r="H25" s="93">
        <f t="shared" si="5"/>
        <v>0</v>
      </c>
      <c r="I25" s="93">
        <f t="shared" si="5"/>
        <v>-494183.27999999997</v>
      </c>
      <c r="J25" s="93">
        <f t="shared" si="5"/>
        <v>0</v>
      </c>
      <c r="K25" s="93">
        <f t="shared" si="5"/>
        <v>0</v>
      </c>
      <c r="L25" s="93">
        <f t="shared" si="5"/>
        <v>0</v>
      </c>
      <c r="M25" s="93">
        <f t="shared" si="1"/>
        <v>510441.79</v>
      </c>
    </row>
    <row r="26" spans="1:14">
      <c r="A26" s="94" t="s">
        <v>246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6"/>
    </row>
    <row r="27" spans="1:14">
      <c r="A27" s="123"/>
      <c r="B27" s="123"/>
      <c r="C27" s="123"/>
      <c r="D27" s="123"/>
      <c r="E27" s="123"/>
    </row>
  </sheetData>
  <mergeCells count="9">
    <mergeCell ref="H2:M2"/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31496062992125984" right="0.11811023622047245" top="0.35433070866141736" bottom="0.19685039370078741" header="0.31496062992125984" footer="0.31496062992125984"/>
  <pageSetup paperSize="9" scale="9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FBA</vt:lpstr>
      <vt:lpstr>VRA</vt:lpstr>
      <vt:lpstr>FS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2021-08-25T12:23:27Z</dcterms:modified>
</cp:coreProperties>
</file>